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laudiar.gonzalez\Documents\AUDITORIA\07 EVALUACION INDEPENDIENTE SCI\2024\2024-1\EJECUCIÓN\"/>
    </mc:Choice>
  </mc:AlternateContent>
  <bookViews>
    <workbookView xWindow="0" yWindow="0" windowWidth="23040" windowHeight="6840" activeTab="1"/>
  </bookViews>
  <sheets>
    <sheet name="Conclusiones" sheetId="1" r:id="rId1"/>
    <sheet name="GRAFICAS"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 localSheetId="1">#REF!</definedName>
    <definedName name="\0">#REF!</definedName>
    <definedName name="\BD" localSheetId="1">#REF!</definedName>
    <definedName name="\BD">#REF!</definedName>
    <definedName name="\BJ" localSheetId="1">#REF!</definedName>
    <definedName name="\BJ">#REF!</definedName>
    <definedName name="\BP" localSheetId="1">#REF!</definedName>
    <definedName name="\BP">#REF!</definedName>
    <definedName name="\c" localSheetId="1">[2]BDATOS!#REF!</definedName>
    <definedName name="\c">[2]BDATOS!#REF!</definedName>
    <definedName name="\CA" localSheetId="1">#REF!</definedName>
    <definedName name="\CA">#REF!</definedName>
    <definedName name="\i" localSheetId="1">#REF!</definedName>
    <definedName name="\i">#REF!</definedName>
    <definedName name="\m" localSheetId="1">#REF!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 localSheetId="1">'[4]384-Acciones Corporacion'!#REF!</definedName>
    <definedName name="_296">'[4]384-Acciones Corporacion'!#REF!</definedName>
    <definedName name="_3__123Graph_AC86W90" hidden="1">[3]WIZ!$AF$19:$AF$30</definedName>
    <definedName name="_304" localSheetId="1">'[4]384-Acciones Corporacion'!#REF!</definedName>
    <definedName name="_304">'[4]384-Acciones Corporacion'!#REF!</definedName>
    <definedName name="_312" localSheetId="1">'[4]384-Acciones Corporacion'!#REF!</definedName>
    <definedName name="_312">'[4]384-Acciones Corporacion'!#REF!</definedName>
    <definedName name="_320" localSheetId="1">'[4]384-Acciones Corporacion'!#REF!</definedName>
    <definedName name="_320">'[4]384-Acciones Corporacion'!#REF!</definedName>
    <definedName name="_336" localSheetId="1">'[4]384-Acciones Corporacion'!#REF!</definedName>
    <definedName name="_336">'[4]384-Acciones Corporacion'!#REF!</definedName>
    <definedName name="_344" localSheetId="1">'[4]384-Acciones Corporacion'!#REF!</definedName>
    <definedName name="_344">'[4]384-Acciones Corporacion'!#REF!</definedName>
    <definedName name="_352" localSheetId="1">'[4]384-Acciones Corporacion'!#REF!</definedName>
    <definedName name="_352">'[4]384-Acciones Corporacion'!#REF!</definedName>
    <definedName name="_4__123Graph_BC86W_2" hidden="1">[3]WIZ!$F$32:$F$43</definedName>
    <definedName name="_5__123Graph_BC86W30" hidden="1">[3]WIZ!$AE$32:$AE$43</definedName>
    <definedName name="_522" localSheetId="1">'[4]384-Acciones Corporacion'!#REF!</definedName>
    <definedName name="_522">'[4]384-Acciones Corporacion'!#REF!</definedName>
    <definedName name="_530" localSheetId="1">'[4]384-Acciones Corporacion'!#REF!</definedName>
    <definedName name="_530">'[4]384-Acciones Corporacion'!#REF!</definedName>
    <definedName name="_546" localSheetId="1">'[4]384-Acciones Corporacion'!#REF!</definedName>
    <definedName name="_546">'[4]384-Acciones Corporacion'!#REF!</definedName>
    <definedName name="_554" localSheetId="1">'[4]384-Acciones Corporacion'!#REF!</definedName>
    <definedName name="_554">'[4]384-Acciones Corporacion'!#REF!</definedName>
    <definedName name="_562" localSheetId="1">'[4]384-Acciones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#REF!</definedName>
    <definedName name="_xlnm._FilterDatabase" hidden="1">#REF!</definedName>
    <definedName name="_Key1" localSheetId="1" hidden="1">#REF!</definedName>
    <definedName name="_Key1" hidden="1">#REF!</definedName>
    <definedName name="_Key2" localSheetId="1" hidden="1">#REF!</definedName>
    <definedName name="_Key2" hidden="1">#REF!</definedName>
    <definedName name="_Order1" hidden="1">255</definedName>
    <definedName name="_Order2" hidden="1">255</definedName>
    <definedName name="_Parse_Out" localSheetId="1" hidden="1">[5]B.BTA.S.VALORES!#REF!</definedName>
    <definedName name="_Parse_Out" hidden="1">[5]B.BTA.S.VALORES!#REF!</definedName>
    <definedName name="_Sort" localSheetId="1" hidden="1">#REF!</definedName>
    <definedName name="_Sort" hidden="1">#REF!</definedName>
    <definedName name="A">[6]oficial!$A$1:$H$160</definedName>
    <definedName name="A_IMPRESIÓN_IM" localSheetId="1">#REF!</definedName>
    <definedName name="A_IMPRESIÓN_IM">#REF!</definedName>
    <definedName name="A205_" localSheetId="1">#REF!</definedName>
    <definedName name="A205_">#REF!</definedName>
    <definedName name="A242_" localSheetId="1">#REF!</definedName>
    <definedName name="A242_">#REF!</definedName>
    <definedName name="A255_" localSheetId="1">#REF!</definedName>
    <definedName name="A255_">#REF!</definedName>
    <definedName name="A498_" localSheetId="1">#REF!</definedName>
    <definedName name="A498_">#REF!</definedName>
    <definedName name="A534_">#N/A</definedName>
    <definedName name="A598_" localSheetId="1">#REF!</definedName>
    <definedName name="A598_">#REF!</definedName>
    <definedName name="A641_" localSheetId="1">#REF!</definedName>
    <definedName name="A641_">#REF!</definedName>
    <definedName name="A68_" localSheetId="1">#REF!</definedName>
    <definedName name="A68_">#REF!</definedName>
    <definedName name="A784_" localSheetId="1">#REF!</definedName>
    <definedName name="A784_">#REF!</definedName>
    <definedName name="ACCIONISTASTOTAL" localSheetId="1">'[7]Oper recip'!#REF!</definedName>
    <definedName name="ACCIONISTASTOTAL">'[7]Oper recip'!#REF!</definedName>
    <definedName name="Accounts" localSheetId="1">#REF!</definedName>
    <definedName name="Accounts">#REF!</definedName>
    <definedName name="Accrual___payment_of_dividends" localSheetId="1">#REF!</definedName>
    <definedName name="Accrual___payment_of_dividends">#REF!</definedName>
    <definedName name="ACT" localSheetId="1">#REF!</definedName>
    <definedName name="ACT">#REF!</definedName>
    <definedName name="AFANT" localSheetId="1">#REF!</definedName>
    <definedName name="AFANT">#REF!</definedName>
    <definedName name="AFHOY" localSheetId="1">#REF!</definedName>
    <definedName name="AFHOY">#REF!</definedName>
    <definedName name="ahaccionistas01" localSheetId="1">#REF!</definedName>
    <definedName name="ahaccionistas01">#REF!</definedName>
    <definedName name="AJPAAG" localSheetId="1">#REF!</definedName>
    <definedName name="AJPAAG">#REF!</definedName>
    <definedName name="Anexo" localSheetId="1" hidden="1">{"'para SB'!$A$1420:$F$1479"}</definedName>
    <definedName name="Anexo" hidden="1">{"'para SB'!$A$1420:$F$1479"}</definedName>
    <definedName name="año" localSheetId="1">#REF!</definedName>
    <definedName name="año">#REF!</definedName>
    <definedName name="AÑO_A_PROCESAR" localSheetId="1">#REF!</definedName>
    <definedName name="AÑO_A_PROCESAR">#REF!</definedName>
    <definedName name="año1" localSheetId="1">#REF!</definedName>
    <definedName name="año1">#REF!</definedName>
    <definedName name="AÑOS_A_PROCESAR" localSheetId="1">#REF!</definedName>
    <definedName name="AÑOS_A_PROCESAR">#REF!</definedName>
    <definedName name="AppName" localSheetId="1">#REF!</definedName>
    <definedName name="AppName">#REF!</definedName>
    <definedName name="_xlnm.Print_Area" localSheetId="1">#REF!</definedName>
    <definedName name="_xlnm.Print_Area">#REF!</definedName>
    <definedName name="Área_de_impresión1" localSheetId="1">#REF!</definedName>
    <definedName name="Área_de_impresión1">#REF!</definedName>
    <definedName name="AS2DocOpenMode" hidden="1">"AS2DocumentEdit"</definedName>
    <definedName name="AS2ReportLS" hidden="1">1</definedName>
    <definedName name="AS2SyncStepLS" hidden="1">0</definedName>
    <definedName name="AS2TickmarkLS" localSheetId="1" hidden="1">#REF!</definedName>
    <definedName name="AS2TickmarkLS" hidden="1">#REF!</definedName>
    <definedName name="AS2VersionLS" hidden="1">300</definedName>
    <definedName name="ASFSD" localSheetId="1">#REF!</definedName>
    <definedName name="ASFSD">#REF!</definedName>
    <definedName name="Assertions" localSheetId="1">#REF!</definedName>
    <definedName name="Assertions">#REF!</definedName>
    <definedName name="BASE" localSheetId="1">#REF!</definedName>
    <definedName name="BASE">#REF!</definedName>
    <definedName name="BCE" localSheetId="1">#REF!</definedName>
    <definedName name="BCE">#REF!</definedName>
    <definedName name="BCEBONOS" localSheetId="1">#REF!</definedName>
    <definedName name="BCEBONOS">#REF!</definedName>
    <definedName name="BCECAMBIOS" localSheetId="1">#REF!</definedName>
    <definedName name="BCECAMBIOS">#REF!</definedName>
    <definedName name="BCEEMPRESA" localSheetId="1">#REF!</definedName>
    <definedName name="BCEEMPRESA">#REF!</definedName>
    <definedName name="BCERENTA" localSheetId="1">#REF!</definedName>
    <definedName name="BCERENTA">#REF!</definedName>
    <definedName name="BCETESOROS" localSheetId="1">#REF!</definedName>
    <definedName name="BCETESOROS">#REF!</definedName>
    <definedName name="BG_Del" hidden="1">15</definedName>
    <definedName name="BG_Ins" hidden="1">4</definedName>
    <definedName name="BG_Mod" hidden="1">6</definedName>
    <definedName name="BLOQUE" localSheetId="1">#REF!</definedName>
    <definedName name="BLOQUE">#REF!</definedName>
    <definedName name="BuiltIn_Print_Area___0" localSheetId="1">#REF!</definedName>
    <definedName name="BuiltIn_Print_Area___0">#REF!</definedName>
    <definedName name="BuiltIn_Print_Titles___0" localSheetId="1">#REF!</definedName>
    <definedName name="BuiltIn_Print_Titles___0">#REF!</definedName>
    <definedName name="CALCULO" localSheetId="1">[2]BDATOS!#REF!</definedName>
    <definedName name="CALCULO">[2]BDATOS!#REF!</definedName>
    <definedName name="CAR" localSheetId="1">#REF!</definedName>
    <definedName name="CAR">#REF!</definedName>
    <definedName name="CAVR" localSheetId="1">#REF!</definedName>
    <definedName name="CAVR">#REF!</definedName>
    <definedName name="cdtaccinistas01" localSheetId="1">#REF!</definedName>
    <definedName name="cdtaccinistas01">#REF!</definedName>
    <definedName name="CO.Otros_Cuentas" localSheetId="1">#REF!</definedName>
    <definedName name="CO.Otros_Cuentas">#REF!</definedName>
    <definedName name="CO.Otros_Monto" localSheetId="1">#REF!</definedName>
    <definedName name="CO.Otros_Monto">#REF!</definedName>
    <definedName name="CO.Riesgo_Cuentas" localSheetId="1">#REF!</definedName>
    <definedName name="CO.Riesgo_Cuentas">#REF!</definedName>
    <definedName name="CO.Riesgo_Monto" localSheetId="1">#REF!</definedName>
    <definedName name="CO.Riesgo_Monto">#REF!</definedName>
    <definedName name="CO.Tesoreria_Cuentas" localSheetId="1">#REF!</definedName>
    <definedName name="CO.Tesoreria_Cuentas">#REF!</definedName>
    <definedName name="COMP3CM" localSheetId="1">#REF!,#REF!,#REF!,#REF!,#REF!</definedName>
    <definedName name="COMP3CM">#REF!,#REF!,#REF!,#REF!,#REF!</definedName>
    <definedName name="COMP3PM" localSheetId="1">#REF!,#REF!,#REF!,#REF!</definedName>
    <definedName name="COMP3PM">#REF!,#REF!,#REF!,#REF!</definedName>
    <definedName name="COMP3PY" localSheetId="1">#REF!,#REF!,#REF!,#REF!,#REF!</definedName>
    <definedName name="COMP3PY">#REF!,#REF!,#REF!,#REF!,#REF!</definedName>
    <definedName name="COMPCM" localSheetId="1">#REF!,#REF!,#REF!,#REF!,#REF!,#REF!,#REF!</definedName>
    <definedName name="COMPCM">#REF!,#REF!,#REF!,#REF!,#REF!,#REF!,#REF!</definedName>
    <definedName name="COMPPM" localSheetId="1">#REF!,#REF!,#REF!,#REF!,#REF!,#REF!,#REF!</definedName>
    <definedName name="COMPPM">#REF!,#REF!,#REF!,#REF!,#REF!,#REF!,#REF!</definedName>
    <definedName name="COMPPY" localSheetId="1">#REF!,#REF!,#REF!,#REF!,#REF!,#REF!,#REF!,#REF!</definedName>
    <definedName name="COMPPY">#REF!,#REF!,#REF!,#REF!,#REF!,#REF!,#REF!,#REF!</definedName>
    <definedName name="con10_partic" localSheetId="1">#REF!</definedName>
    <definedName name="con10_partic">#REF!</definedName>
    <definedName name="conahdirectivos01" localSheetId="1">#REF!</definedName>
    <definedName name="conahdirectivos01">#REF!</definedName>
    <definedName name="conahojunta01" localSheetId="1">#REF!</definedName>
    <definedName name="conahojunta01">#REF!</definedName>
    <definedName name="concdtdirectivos01" localSheetId="1">#REF!</definedName>
    <definedName name="concdtdirectivos01">#REF!</definedName>
    <definedName name="concdtentidades01" localSheetId="1">#REF!</definedName>
    <definedName name="concdtentidades01">#REF!</definedName>
    <definedName name="CONGASTO" localSheetId="1">[2]BDATOS!#REF!</definedName>
    <definedName name="CONGASTO">[2]BDATOS!#REF!</definedName>
    <definedName name="conotros" localSheetId="1">#REF!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 localSheetId="1">#REF!</definedName>
    <definedName name="CORDEN">#REF!</definedName>
    <definedName name="CREDITO">[11]oficial!$H$1:$H$160</definedName>
    <definedName name="CUENTA96" localSheetId="1">#REF!</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localSheetId="1" hidden="1">[5]B.BTA.S.VALORES!#REF!</definedName>
    <definedName name="Div" hidden="1">[5]B.BTA.S.VALORES!#REF!</definedName>
    <definedName name="Divide" localSheetId="1">#REF!</definedName>
    <definedName name="Divide">#REF!</definedName>
    <definedName name="doce">'[14]Anexo-Participaciones Dic-11'!$E$22</definedName>
    <definedName name="ELIEXTRA">'[15]ELIMINA EXT'!$A$3:$Y$217</definedName>
    <definedName name="ELIFIL">[15]ELIMINA!$A$4:$AM$231</definedName>
    <definedName name="ELIMEXT" localSheetId="1">#REF!</definedName>
    <definedName name="ELIMEXT">#REF!</definedName>
    <definedName name="ELIMINA" localSheetId="1">#REF!</definedName>
    <definedName name="ELIMINA">#REF!</definedName>
    <definedName name="entidades" localSheetId="1">#REF!</definedName>
    <definedName name="entidades">#REF!</definedName>
    <definedName name="EPIANDES" localSheetId="1">#REF!</definedName>
    <definedName name="EPIANDES">#REF!</definedName>
    <definedName name="ESCRIBA" localSheetId="1">[2]BDATOS!#REF!</definedName>
    <definedName name="ESCRIBA">[2]BDATOS!#REF!</definedName>
    <definedName name="ESTADOS_FINANCIEROS_A_PROCESAR" localSheetId="1">#REF!</definedName>
    <definedName name="ESTADOS_FINANCIEROS_A_PROCESAR">#REF!</definedName>
    <definedName name="ESTCAM" localSheetId="1">#REF!</definedName>
    <definedName name="ESTCAM">#REF!</definedName>
    <definedName name="ET" localSheetId="1">#REF!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localSheetId="1"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1">#REF!</definedName>
    <definedName name="INDI">#REF!</definedName>
    <definedName name="INDICACART" localSheetId="1">#REF!</definedName>
    <definedName name="INDICACART">#REF!</definedName>
    <definedName name="INVER" localSheetId="1">#REF!</definedName>
    <definedName name="INVER">#REF!</definedName>
    <definedName name="junio111" localSheetId="1">#REF!</definedName>
    <definedName name="junio111">#REF!</definedName>
    <definedName name="JUNTA" localSheetId="1">#REF!</definedName>
    <definedName name="JUNTA">#REF!</definedName>
    <definedName name="JUNTA1" localSheetId="1">#REF!</definedName>
    <definedName name="JUNTA1">#REF!</definedName>
    <definedName name="LLPModel">[17]!LLPModel</definedName>
    <definedName name="MATRIZ">[18]MATRIZ!$A$7:$BY$4664</definedName>
    <definedName name="MC.PL_Cuentas" localSheetId="1">#REF!</definedName>
    <definedName name="MC.PL_Cuentas">#REF!</definedName>
    <definedName name="MC.PL_Monto" localSheetId="1">#REF!</definedName>
    <definedName name="MC.PL_Monto">#REF!</definedName>
    <definedName name="MESANT" localSheetId="1">#REF!</definedName>
    <definedName name="MESANT">#REF!</definedName>
    <definedName name="MESES">'[19]7'!$AL$3:$AL$7</definedName>
    <definedName name="MESHOY" localSheetId="1">#REF!</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 localSheetId="1">#REF!</definedName>
    <definedName name="MultiSelectNames">#REF!</definedName>
    <definedName name="Nivel" localSheetId="1">#REF!</definedName>
    <definedName name="Nivel">#REF!</definedName>
    <definedName name="NOPUC" localSheetId="1">#REF!</definedName>
    <definedName name="NOPUC">#REF!</definedName>
    <definedName name="OFI">[11]oficial!$A$1:$H$160</definedName>
    <definedName name="ORDEN1" localSheetId="1">#REF!</definedName>
    <definedName name="ORDEN1">#REF!</definedName>
    <definedName name="ORDEN2" localSheetId="1">#REF!</definedName>
    <definedName name="ORDEN2">#REF!</definedName>
    <definedName name="ORDEN3" localSheetId="1">#REF!</definedName>
    <definedName name="ORDEN3">#REF!</definedName>
    <definedName name="ORDEN4" localSheetId="1">#REF!</definedName>
    <definedName name="ORDEN4">#REF!</definedName>
    <definedName name="ORDEN5" localSheetId="1">#REF!</definedName>
    <definedName name="ORDEN5">#REF!</definedName>
    <definedName name="ORDEN6" localSheetId="1">#REF!</definedName>
    <definedName name="ORDEN6">#REF!</definedName>
    <definedName name="p">'[20]Participación Accionaria Junio '!$K$11</definedName>
    <definedName name="PAS" localSheetId="1">#REF!</definedName>
    <definedName name="PAS">#REF!</definedName>
    <definedName name="PAT" localSheetId="1">#REF!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 localSheetId="1">#REF!</definedName>
    <definedName name="PRES">#REF!</definedName>
    <definedName name="PRES1" localSheetId="1">#REF!</definedName>
    <definedName name="PRES1">#REF!</definedName>
    <definedName name="Presup" localSheetId="1">SUMIF([23]DATA!$H$1:$H$65536,#REF!&amp;"-"&amp;#REF!&amp;"-"&amp;MONTH(#REF!),[23]DATA!$G$1:$G$65536)</definedName>
    <definedName name="Presup">SUMIF([23]DATA!$H$1:$H$65536,#REF!&amp;"-"&amp;#REF!&amp;"-"&amp;MONTH(#REF!),[23]DATA!$G$1:$G$65536)</definedName>
    <definedName name="ProductivityWith">[10]!ProductivityWith</definedName>
    <definedName name="ProductivityWithout">[10]!ProductivityWithout</definedName>
    <definedName name="PUC" localSheetId="1">#REF!</definedName>
    <definedName name="PUC">#REF!</definedName>
    <definedName name="PYG" localSheetId="1">#REF!</definedName>
    <definedName name="PYG">#REF!</definedName>
    <definedName name="PYGBONOS" localSheetId="1">#REF!</definedName>
    <definedName name="PYGBONOS">#REF!</definedName>
    <definedName name="PYGCAMBIOS" localSheetId="1">#REF!</definedName>
    <definedName name="PYGCAMBIOS">#REF!</definedName>
    <definedName name="PYGRENTA" localSheetId="1">#REF!</definedName>
    <definedName name="PYGRENTA">#REF!</definedName>
    <definedName name="PYGTESOROS" localSheetId="1">#REF!</definedName>
    <definedName name="PYGTESOROS">#REF!</definedName>
    <definedName name="qeq">SUMIF([8]DATA1!$B$1:$B$65536,[9]Octubre!$C1,[8]DATA1!XFA$1:XFA$65536)</definedName>
    <definedName name="ref_contr" localSheetId="1">#REF!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1" hidden="1">{"'Sheet1'!$A$1:$F$179"}</definedName>
    <definedName name="ro" hidden="1">{"'Sheet1'!$A$1:$F$179"}</definedName>
    <definedName name="rod" localSheetId="1" hidden="1">{"'Sheet1'!$A$1:$F$179"}</definedName>
    <definedName name="rod" hidden="1">{"'Sheet1'!$A$1:$F$179"}</definedName>
    <definedName name="rodirgo" localSheetId="1" hidden="1">{"'Sheet1'!$A$1:$F$179"}</definedName>
    <definedName name="rodirgo" hidden="1">{"'Sheet1'!$A$1:$F$179"}</definedName>
    <definedName name="Saldo">SUMIF([8]DATA2!XFB$1:XFB$65536,[9]Octubre!$C1,[8]DATA2!A$1:A$65536)</definedName>
    <definedName name="sdaf" localSheetId="1"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1">#REF!</definedName>
    <definedName name="TestTypes">#REF!</definedName>
    <definedName name="TextRefCopyRangeCount" hidden="1">1</definedName>
    <definedName name="Títulos_a_imprimir_IM" localSheetId="1">#REF!,#REF!</definedName>
    <definedName name="Títulos_a_imprimir_IM">#REF!,#REF!</definedName>
    <definedName name="TOTAL" localSheetId="1">#REF!</definedName>
    <definedName name="TOTAL">#REF!</definedName>
    <definedName name="Total_Contagio">SUMIF([8]DATA1!$B$1:$B$65536,[9]Octubre!$C1,[8]DATA1!K$1:K$65536)</definedName>
    <definedName name="Total_Mora">SUMIF([8]DATA1!$B$1:$B$65536,[9]Octubre!$C1,[8]DATA1!K$1:K$65536)</definedName>
    <definedName name="TypesOfTransaction" localSheetId="1">#REF!</definedName>
    <definedName name="TypesOfTransaction">#REF!</definedName>
    <definedName name="uno">'[14]Anexo-Participaciones Dic-11'!$E$9</definedName>
    <definedName name="utilidad" localSheetId="1">'[7]Estado de Resultados'!#REF!</definedName>
    <definedName name="utilidad">'[7]Estado de Resultados'!#REF!</definedName>
    <definedName name="VALID" localSheetId="1">#REF!</definedName>
    <definedName name="VALID">#REF!</definedName>
    <definedName name="VALOR" localSheetId="1" hidden="1">{#N/A,#N/A,FALSE,"ANEXO1";"ACTIVO",#N/A,FALSE,"ANEXO1";"PASIVO",#N/A,FALSE,"ANEXO1";"G Y P",#N/A,FALSE,"ANEXO1"}</definedName>
    <definedName name="VALOR" hidden="1">{#N/A,#N/A,FALSE,"ANEXO1";"ACTIVO",#N/A,FALSE,"ANEXO1";"PASIVO",#N/A,FALSE,"ANEXO1";"G Y P",#N/A,FALSE,"ANEXO1"}</definedName>
    <definedName name="veinticuatro" localSheetId="1">#REF!</definedName>
    <definedName name="veinticuatro">#REF!</definedName>
    <definedName name="veintidos" localSheetId="1">#REF!</definedName>
    <definedName name="veintidos">#REF!</definedName>
    <definedName name="veintitres" localSheetId="1">#REF!</definedName>
    <definedName name="veintitres">#REF!</definedName>
    <definedName name="veintiuno" localSheetId="1">#REF!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localSheetId="1" hidden="1">{#N/A,#N/A,FALSE,"ANEXO1";"ACTIVO",#N/A,FALSE,"ANEXO1";"PASIVO",#N/A,FALSE,"ANEXO1";"G Y P",#N/A,FALSE,"ANEXO1"}</definedName>
    <definedName name="wrn.CONSOLIDADO." hidden="1">{#N/A,#N/A,FALSE,"ANEXO1";"ACTIVO",#N/A,FALSE,"ANEXO1";"PASIVO",#N/A,FALSE,"ANEXO1";"G Y P",#N/A,FALSE,"ANEXO1"}</definedName>
    <definedName name="ws" localSheetId="1" hidden="1">{"'Sheet1'!$A$1:$F$179"}</definedName>
    <definedName name="ws" hidden="1">{"'Sheet1'!$A$1:$F$179"}</definedName>
    <definedName name="XXX" localSheetId="1">#REF!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4" i="2" l="1"/>
  <c r="F44" i="2"/>
  <c r="D44" i="2"/>
  <c r="B44" i="2"/>
  <c r="H43" i="2"/>
  <c r="F43" i="2"/>
  <c r="D43" i="2"/>
  <c r="B43" i="2"/>
  <c r="H42" i="2"/>
  <c r="F42" i="2"/>
  <c r="D42" i="2"/>
  <c r="B42" i="2"/>
  <c r="H41" i="2"/>
  <c r="F41" i="2"/>
  <c r="D41" i="2"/>
  <c r="B41" i="2"/>
  <c r="H40" i="2"/>
  <c r="F40" i="2"/>
  <c r="D40" i="2"/>
  <c r="B40" i="2"/>
  <c r="J7" i="2"/>
  <c r="I7" i="2"/>
  <c r="H7" i="2"/>
  <c r="G7" i="2"/>
  <c r="F7" i="2"/>
  <c r="E7" i="2"/>
  <c r="D7" i="2"/>
  <c r="C7" i="2"/>
  <c r="B7" i="2"/>
  <c r="D45" i="2" l="1"/>
  <c r="H45" i="2"/>
  <c r="B45" i="2"/>
  <c r="F45" i="2"/>
  <c r="G29" i="1" l="1"/>
  <c r="O29" i="1" s="1"/>
  <c r="E29" i="1"/>
  <c r="G25" i="1"/>
  <c r="E25" i="1"/>
  <c r="E31" i="1"/>
  <c r="G31" i="1"/>
  <c r="O31" i="1" s="1"/>
  <c r="G27" i="1"/>
  <c r="O27" i="1" s="1"/>
  <c r="E27" i="1"/>
  <c r="G33" i="1"/>
  <c r="O33" i="1" s="1"/>
  <c r="E33" i="1"/>
  <c r="M7" i="1" l="1"/>
  <c r="O25" i="1"/>
</calcChain>
</file>

<file path=xl/sharedStrings.xml><?xml version="1.0" encoding="utf-8"?>
<sst xmlns="http://schemas.openxmlformats.org/spreadsheetml/2006/main" count="71" uniqueCount="51">
  <si>
    <t>Nombre de la Entidad:</t>
  </si>
  <si>
    <t>ESE METROSALUD INFORME EVALUACION INDEPENDIENTE DEL SISTEMA DE CONTROL INTERNO MECI</t>
  </si>
  <si>
    <t>Periodo Evaluado:</t>
  </si>
  <si>
    <t>2024-1</t>
  </si>
  <si>
    <t>Estado del sistema de Control Interno de la entidad</t>
  </si>
  <si>
    <t>Conclusión general sobre la evaluación del Sistema de Control Interno</t>
  </si>
  <si>
    <t>¿Están todos los componentes operando juntos y de manera integrada? (Si / en proceso / No) (Justifique su respuesta):</t>
  </si>
  <si>
    <t>No</t>
  </si>
  <si>
    <t>La implementación de la última versión del Modelo Integrado de Planeación y Gestión, MIPG, de acuerdo al Manual Operativo  Versión 4 - Marzo 2021, el nivel de desarrollo del sistema de control interno en sus cinco componentes según los lineamientos del instrumento se encuentra presente  y  funcionando, pero requieren una intervencion decida por parte de la linea estrategica que garantice la implementación  y el fortalecimiento del esquema líneas del MIPG  y su integracion con el modelo estandar de control interno MECI.  Especialmente el fomento de la cultura del mejoramiento continuo como motor para el logro de los propositos de la entidad, la excelencia de los servicios de salud y la satisfacción y fifelizacion de los usuarios.
El resultado global de la evaluación no muestra mejoramientos, desde el año 2020 se tiene una tendencia negativa  lo que muestra la necesidad de que la alta dirección formule  lineamientos más efectivos para su implementación. El decrecimiento en la calificación de la evaluación global del sisitema de control interno pasa del  55% al 54% regresando a las mediciones del 2022-1 lo cual demuestra un deterioro progresivo de la gestión institucional, especialmente la definición de controles efectivos diseñados, verificados y ajustados por la primera linea. 
Se evidencia que el sistema de control interno de la ESE presenta un diseño y soporte documental adecuado, lo que permite su implementación, seguimiento y evaluación pero este diseño y soporte documental no es conocido por el nuevo equipo directivo, por ello no se gestionan los procesos que demuestren  la eficacia y efectividad frente a los requerimientos del Modelo Integrado de Planeación y Gestión MIPG.
La capacitación en el MIPG, especialmente en los componentes del MECI, a los integrantes del comité Coordinador de Control Interno, es fundamental haciendo énfasis en las responsabilidades de éstos con el seguimiento y toma de acciones producto del análisis de los resultados obtenidos evidenciados en este informe y otros complementarios como el FURAG, Informes de las evaluaciones realizadas por la segunda y tercera línea de defensa. 
La publicación y entrega a los líderes de los procesos de este informe tiene como objeto no solo su conocimiento sino la implementación de acciones y las recomendaciones incluidas en los resultados, lo cual se evidencia en la no formulación de acciones de mejora por sus integrantes, los cuales ademas son los gerentes publicos responsables de los procesos.
El Comité Institucional de Gestión y Desempeño de la ESE a pesar de estar constituido y con cronograma de reuniones en lo corrido de la vigencia 2024 solo se ha reunido en una ocacion.
Todas estas situaciones identifican que los componentes del sistema de control interno no presentan un desarrollo que permita clasificarlo como un sistema integrado.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</si>
  <si>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</si>
  <si>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</si>
  <si>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</si>
  <si>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 xml:space="preserve">El diseño del esquema de las lineas establecidas en el MIPG se encuentran estructurada en los soportes documentales en la ESE Metrosalud, para la gestión de los riesgos, no se han definido para otros componentes de la gestión y el mejoramiento continuo de la Entidad. La evidencia objetiva de su implementación requiere de estategias de socialización y acompañamiento a las diferentes instancias de la organización  y que las líneas  asuman con total responsabilidad sus funciones con el fin de lograr la homologación en el conocimiento y aplicación en todos los niveles. </t>
  </si>
  <si>
    <t>Componente</t>
  </si>
  <si>
    <t>¿El componente está presente y funcionando?</t>
  </si>
  <si>
    <t>Nivel de Cumplimiento componente</t>
  </si>
  <si>
    <r>
      <rPr>
        <b/>
        <u/>
        <sz val="11"/>
        <color theme="0"/>
        <rFont val="Century Gothic"/>
        <family val="2"/>
      </rPr>
      <t xml:space="preserve"> Estado actual:</t>
    </r>
    <r>
      <rPr>
        <b/>
        <sz val="11"/>
        <color theme="0"/>
        <rFont val="Century Gothic"/>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</si>
  <si>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</si>
  <si>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</si>
  <si>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</si>
  <si>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</si>
  <si>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Century Gothic"/>
        <family val="2"/>
      </rPr>
      <t xml:space="preserve">FORTALEZAS:
</t>
    </r>
    <r>
      <rPr>
        <sz val="11"/>
        <rFont val="Century Gothic"/>
        <family val="2"/>
      </rPr>
      <t xml:space="preserve">1. Estructura documental de los componentes del ambiente de control
2. Fortalecimiento de la difusión del código de integridad en los medios de comunicación organizacional
3. Implementación de estrategias para fortalecer el ambiente laboral, la intervencion en la cultura de integridad y humanización de los servicios.
</t>
    </r>
    <r>
      <rPr>
        <b/>
        <sz val="11"/>
        <rFont val="Century Gothic"/>
        <family val="2"/>
      </rPr>
      <t>DEBILIDADES:</t>
    </r>
    <r>
      <rPr>
        <sz val="11"/>
        <rFont val="Century Gothic"/>
        <family val="2"/>
      </rPr>
      <t xml:space="preserve">
1. No se ha implementado los mecanismos para la gestión de los conflictos de interes
2. Baja implementación de las responsabilidades de la primera línea como elemento de mejora de los procesos
3. Desmonte de mecanismos de evaluación de las politicas asociadas a las dimensiones del modelo integrado de planeación y  gestión MIPG.
4. No se ha operado el Comité de Gestion y Desempeño de la ESE como responsable del sistema integrado de gestión, complementario del comite de control interno en la coordinación del MIPG.
5. Gestión incipiente de los riesgos de corrupción, 51% de los controles asociados son ineficientes. No se han vinculado en los mapas de riesgos de los procesos.
6. La estructura organizacional no favorece la definidión y comprension de clara de las lineas de reporte hacia la Gerencia  y linea estraégica sobre temas clave para la organización.
7. El comite coordiinador de control interno no ha  implementa sus responsabilidades frente a la gestión de los riesgos,  de acuerdo a los lineamientos establecidos para el MIPG.
8. Los cambios en la estructura de procesos no tiene en cuenta posibles riesgos en la adecuación de la gestión organizacional.</t>
    </r>
  </si>
  <si>
    <r>
      <rPr>
        <b/>
        <sz val="11"/>
        <rFont val="Century Gothic"/>
        <family val="2"/>
      </rPr>
      <t xml:space="preserve">FORTALEZAS:
</t>
    </r>
    <r>
      <rPr>
        <sz val="11"/>
        <rFont val="Century Gothic"/>
        <family val="2"/>
      </rPr>
      <t xml:space="preserve">1. Implementación de la linea ética para las denuncias de eventos relacionados con vulneración de los valores, actos de corrupción y fraude entre otros.
2. Evaluaciones sistematicas y periodicas del plan de accion
3. Desarrollo documental de los lineamientos del componente.
4. Fortalecimiento de la difusión del código de integridad.
</t>
    </r>
    <r>
      <rPr>
        <b/>
        <sz val="11"/>
        <rFont val="Century Gothic"/>
        <family val="2"/>
      </rPr>
      <t>DEBILIDADES:</t>
    </r>
    <r>
      <rPr>
        <sz val="11"/>
        <rFont val="Century Gothic"/>
        <family val="2"/>
      </rPr>
      <t xml:space="preserve">
1. No se ha podido implementar los mecanismos para la gestión de los conflictos de interes
2. Baja implementación de las responsabilidades de la primera línea de defensa en el nivel operativo como elemento de mejora de los procesos
3. Desmonte de mecanismos de evaluación de las politicas asociadas a las dimensiones del modelo integrado de planeación y  gestión MIPG.
4. No se ha operado el Comité de Gestion y Desempeño de la ESE como responsable del sistema integrado de gestión, complementario del comite de control interno en la coordinación del MIPG.
5. Gestión incipiente de los riesgos de corrupción, 51% de los controles asociados son ineficientes. No se han vinculado en los mapas de riesgos de los procesos.
6. No se han establecido claramente las lineas de reporte a la alta dirección sobre temas clave para la organización.
7. El comite coordiinador de control interno no ha implementado las responsabilidades frente a los riesgos de acuerdo a los lineamientos establecidos para el MIPG.
8. La planeación estrategica del talento humano no ha desarrollado los lineamientos establecidos en la politica de esta dimensión en el MIPG.
9. Los cambios en la estructura de procesos no tiene en cuenta posibles riesgos en la adecuación de la gestión organizacional.</t>
    </r>
  </si>
  <si>
    <t>Evaluación de riesgos</t>
  </si>
  <si>
    <r>
      <rPr>
        <b/>
        <sz val="11"/>
        <color theme="1"/>
        <rFont val="Century Gothic"/>
        <family val="2"/>
      </rPr>
      <t>FORTALEZAS:</t>
    </r>
    <r>
      <rPr>
        <sz val="11"/>
        <color theme="1"/>
        <rFont val="Century Gothic"/>
        <family val="2"/>
      </rPr>
      <t xml:space="preserve">
1. Formulación de los documentos para la gestion de riesgo en salud segun los lineamientos de la Circular 4-5 de 2021 de la Supersalud.
2. Estructura para la gestion de los riesgos de corrupción, SARLAFT. SICOF y fraude segun lineamientos de la suerintendencia de salud.
3. Informes trimestrales de las denuncias presentadas en la linea ética de la ESE
4. El desarrollo de la labor de la profesional de la Oficina Asesora de Planeación y Desarrollo Organizacional en la gestión del sistema de riesgos, el cual por su tamaño y complejidad ameritaría contar con un equipo interdisciplinario de profesionales.
5, Oportunidad en la presentación de los informes del sistema de gestión de riesgos a la Junta Directiva, el plan de acción institucional y el Comité Coordinador de Control Interno de acuerdo a la periodicidad establecida, así como a las demás instancias de vigilancia y control.
6. Los mecanismos de comunicación y socialización del sistema, como el curso virtual del sistema de gestión de riesgos, la reinducción institucional, los despliegues y boletines institucionales.
</t>
    </r>
    <r>
      <rPr>
        <b/>
        <sz val="11"/>
        <color theme="1"/>
        <rFont val="Century Gothic"/>
        <family val="2"/>
      </rPr>
      <t>DEBILIDADES:</t>
    </r>
    <r>
      <rPr>
        <sz val="11"/>
        <color theme="1"/>
        <rFont val="Century Gothic"/>
        <family val="2"/>
      </rPr>
      <t xml:space="preserve">
1. La gestión de riesgos no ha diseñado completamente los mecanismos para la detección de la meterialización y la gestión. 
2. No apropiación por parte del nivel operativo (1° linea de defensa) en la gestión de sus riesgos, dependiendo para ello de la Oficina de Planeación.
3. No se cuenta con evidencia documentada del análisis realizada por la alta dirección a los riesgos y de las decisiones tomadas.
4. En las actas del comité coordinador de control interno no se evidencia el analisis y toma de acciones por la alta dirección  para la mejora de los controles a los riesgos.
5. El analisis estrategico del plan de desarrollo no evidencia la identificación periodica de posibles riesgos para la entidad, solo se hace cada vez que se formula el plan para el cuatrienio.
6. Los informes de la gestión de riesgos presentados a la comite coordinador de control interno no generan alertas de aspectos críticos sobre los cuales debe tomar acciones como son la eficencia de los controles, la materialización de los riesgos, entre otros.</t>
    </r>
  </si>
  <si>
    <r>
      <rPr>
        <b/>
        <sz val="11"/>
        <color theme="1"/>
        <rFont val="Century Gothic"/>
        <family val="2"/>
      </rPr>
      <t>FORTALEZAS:</t>
    </r>
    <r>
      <rPr>
        <sz val="11"/>
        <color theme="1"/>
        <rFont val="Century Gothic"/>
        <family val="2"/>
      </rPr>
      <t xml:space="preserve">
1. Actualización de los mapas de riesgos de acuerdo con los lineamientos de la guia de la función publica V5 
2. Estructura para la gestion de los riesgos de corrupción, SARLAFT. SICOF y fraude segun lineamientos de la suerintendencia de salud.
3. Avance en la actualización del mapa de riesgos institucional para el ciclo 2023-2024 
4. Informes trimestrales de las denuncias presentadas en la linea ética de la ESE
6. Diseño de un curso en la plataforma virtual de la ESE sobre la gestión de riesgos.
</t>
    </r>
    <r>
      <rPr>
        <b/>
        <sz val="11"/>
        <color theme="1"/>
        <rFont val="Century Gothic"/>
        <family val="2"/>
      </rPr>
      <t>DEBILIDADES:</t>
    </r>
    <r>
      <rPr>
        <sz val="11"/>
        <color theme="1"/>
        <rFont val="Century Gothic"/>
        <family val="2"/>
      </rPr>
      <t xml:space="preserve">
1. La gestión de riesgos no ha diseñado completamente los mecanismos para la detección de la meterialización y la gestión. 
2. No apropiación por parte del nivel operativo (1° linea de defensa) en la gestión de sus riesgos, dependiendo para ello de la Oficina de Planeación.
3. No se cuenta con evidencia documentada del análisis realizada por la alta dirección a los riesgos y de las decisiones tomadas.
4. En las actas del comité coordinador de control interno no se evidencia el analisis realizado por la alta dirección ni de la toma de acciones para la mejora de los controles a los riesgos.
5. El analisis estrategico del plan de desarrollo no evidencia la identificación periodica de posibles riesgos para la entidad, solo se hace cada vez que se formula el plan para el cuatrienio.
6. Los informes de la gestión de riesgos presentados a la comite coordinador de control interno no generan alertas de aspectos críticos sobre los cuales debe tomar acciones como son la eficencia de los controles, la materialización de los riesgos, entre otros.</t>
    </r>
  </si>
  <si>
    <t>Actividades de control</t>
  </si>
  <si>
    <r>
      <rPr>
        <b/>
        <sz val="11"/>
        <color theme="1"/>
        <rFont val="Century Gothic"/>
        <family val="2"/>
      </rPr>
      <t>FORTALEZAS</t>
    </r>
    <r>
      <rPr>
        <sz val="11"/>
        <color theme="1"/>
        <rFont val="Century Gothic"/>
        <family val="2"/>
      </rPr>
      <t xml:space="preserve">:
1.Revisión y actualización de los tableros de indicadores por pare de la oficina de planeación
2. La oficina de Control Interno a traves de las auditorias verifica la implementación de los procesos, procedimientos, gestion de riesgos y controles, planes de mejoramiento asi como la evaluación de los indicadores de gestion.
3. Implementación de la evaluación de la eficiencia de los controles a los riesgos de las unidades auditadas.
</t>
    </r>
    <r>
      <rPr>
        <b/>
        <sz val="11"/>
        <color theme="1"/>
        <rFont val="Century Gothic"/>
        <family val="2"/>
      </rPr>
      <t>DEBILIDADES:</t>
    </r>
    <r>
      <rPr>
        <sz val="11"/>
        <color theme="1"/>
        <rFont val="Century Gothic"/>
        <family val="2"/>
      </rPr>
      <t xml:space="preserve">                                                                                                                                                                                                                                                                                                                           
1. la socialización de las politicas de la institución no cubre todos los servidores publicos
2. La evaluación de los controles sobre los servicios tercerizados y su integración en  los mecanismos definidos en la Entidad no se cumple, al igual que la evaluacion frente a los productos y servicios en los cuales participan los contratistas de apoyo. 
3. falencias en las actividades de control sobre la infraestructura tecnológica, los procesos de seguridad de la información  y de adquisición, desarrollo y mantenimiento de la tecnologia. Indicador de obsolescencia tecnologica es del 58%. No se ha implementado acciones a las oportunidaddes de mejora producto de la auditoria realizada al componente de seguridad de la información.
4. Los responsables de la medición, analisis y toma de acciones de mejora no se ha implatado en forma sistematica por la primera linea como una de sus responsabilidades.
5. La gestión de los riesgos se encuentra suspendida durante el primer semesre de 2024, por encargo de la profesional responsable como Jefe de la oficina de Planeación. 
                                                                                                                                                                                   </t>
    </r>
  </si>
  <si>
    <r>
      <rPr>
        <b/>
        <sz val="11"/>
        <color theme="1"/>
        <rFont val="Century Gothic"/>
        <family val="2"/>
      </rPr>
      <t>FORTALEZAS</t>
    </r>
    <r>
      <rPr>
        <sz val="11"/>
        <color theme="1"/>
        <rFont val="Century Gothic"/>
        <family val="2"/>
      </rPr>
      <t xml:space="preserve">:
1.Desarrollo de cubo en el powerbi de la empresa para validación de los perfiles de usuario con el fin de fortalecer la segregación de funciones. 
2. Desarrollo de controles automatizados para la proteccion y seguridad de la información
3. La oficina de Control Interno a traves de las auditorias verifica la implementación de los procesos, procedimientos, gestion de riesgos y controles, asi como la evaluación de los indicadores de gestion.
4. Seguimiento al cumplimiento de las obligaciones de los proveedores de TI por el supervisor aplicando los controles necesarios
</t>
    </r>
    <r>
      <rPr>
        <b/>
        <sz val="11"/>
        <color theme="1"/>
        <rFont val="Century Gothic"/>
        <family val="2"/>
      </rPr>
      <t>DEBILIDADES:</t>
    </r>
    <r>
      <rPr>
        <sz val="11"/>
        <color theme="1"/>
        <rFont val="Century Gothic"/>
        <family val="2"/>
      </rPr>
      <t xml:space="preserve">                                                                                                                                                                                                                                                                                                                           
1. La evaluación de la eficiencia de los controles de los riesgos por la segunda y tercera linea no es sistematica
2. El despliegue de las politicas de la institución no cubre todos los servidores publicos
3. La evaluación de los controles sobre los servicios tercerizados y su integración en  los mecanismos definidos en la Entidad no se cumple, al igual que la evaluacion frente a los productos y servicios en los cuales participan los contratistas de apoyo.                                                                                                                                                                                                 
</t>
    </r>
  </si>
  <si>
    <t>Información y comunicación</t>
  </si>
  <si>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  Fortalecimiento de los mecanismos de atención al ciudadano y la provision de recurso humano.
5. Rediseño de las responsabilidades del proceso sistemas de información entre el personal de la Dirección.
6. Redefinición de las acciones del proyecto del plan de acción incluyendo la Migración del software Safix, implementacion de la suit Microsof office 365, plataforma de agendamiento inteligente.
</t>
    </r>
    <r>
      <rPr>
        <b/>
        <sz val="11"/>
        <color theme="1"/>
        <rFont val="Century Gothic"/>
        <family val="2"/>
      </rPr>
      <t>DEBILIDADES:</t>
    </r>
    <r>
      <rPr>
        <sz val="11"/>
        <color theme="1"/>
        <rFont val="Century Gothic"/>
        <family val="2"/>
      </rPr>
      <t xml:space="preserve">
1. La estructura organizacional y por procesos no visibiliza las actividades de comunicación, no tiene definidos mecanismos de evaluación de la efectividad de sus estrategias y no se han identificado los riesgos asociados a estas actividades.
2. Plataforma documental del proceso no se actualiza desde el 2019, ni se ha ajustado a los lineamientos del modelo de seguridad de la información del MINTIC</t>
    </r>
  </si>
  <si>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 Identificación y utilización de multiples fuentes de información para el procesamiento de datos. construccion de cubos.
5. Adecuados canales de comunicación con los publicos internos y externos
6. fortalecimiento de los mecanismos de atención al ciudadano y la provision de recurso humano.
</t>
    </r>
    <r>
      <rPr>
        <b/>
        <sz val="11"/>
        <color theme="1"/>
        <rFont val="Century Gothic"/>
        <family val="2"/>
      </rPr>
      <t>DEBILIDADES:</t>
    </r>
    <r>
      <rPr>
        <sz val="11"/>
        <color theme="1"/>
        <rFont val="Century Gothic"/>
        <family val="2"/>
      </rPr>
      <t xml:space="preserve">
1. La estructura organizacional y por procesos no visibiliza las actividades de comunicación, no tiene definidos mecanismos de evaluación de la efectividad de sus estrategias y no se han identificado los riesgos asociados a estas actividades.
</t>
    </r>
  </si>
  <si>
    <t xml:space="preserve">Monitoreo </t>
  </si>
  <si>
    <r>
      <rPr>
        <b/>
        <sz val="11"/>
        <color theme="1"/>
        <rFont val="Century Gothic"/>
        <family val="2"/>
      </rPr>
      <t>FORTALEZAS:</t>
    </r>
    <r>
      <rPr>
        <sz val="11"/>
        <color theme="1"/>
        <rFont val="Century Gothic"/>
        <family val="2"/>
      </rPr>
      <t xml:space="preserve">
1. Actividades de asesoria y acompañamiento a formulacón de planes de mejoramiento a las oportunidades de mejora de las auditoria internas y externas.                                              
</t>
    </r>
    <r>
      <rPr>
        <b/>
        <sz val="11"/>
        <color theme="1"/>
        <rFont val="Century Gothic"/>
        <family val="2"/>
      </rPr>
      <t>DEBILIDADES</t>
    </r>
    <r>
      <rPr>
        <sz val="11"/>
        <color theme="1"/>
        <rFont val="Century Gothic"/>
        <family val="2"/>
      </rPr>
      <t xml:space="preserve">:
1. Debil implementación de la metodologia de mejora continua por los lideres de proceso para la formulación de planes de mejora a los hallazgos de las auditorias.
2. Las funciones de seguimiento y evaluación por parte del comite Coordinador de Control Interno no se han apropiado de acuerdo a las exigencias del sistema de control interno segun este instrumento de gestión.                                                                                                                                                                                                                                                                          3 .No se evidencia en las actas de las reuniones del comite coordinador de control interno el analisis y las decisiones tomadas a los informes o hallazgos relevantes de las auditorias presentadas por la oficina de control interno.
4. La evaluación de la ejecución del plan de evaluaciones no incluye las auditorias realizada por la segunda linea de defensa: oficina asesora de planeación y subgerencia de red de servicios, el sistema de seguridad y salud en el trabajo y direccion administrativa ( Sistema de Gestion ambiental),  afectando la medicion integral del mismo.        </t>
    </r>
  </si>
  <si>
    <r>
      <rPr>
        <b/>
        <sz val="11"/>
        <color theme="1"/>
        <rFont val="Century Gothic"/>
        <family val="2"/>
      </rPr>
      <t>FORTALEZAS:</t>
    </r>
    <r>
      <rPr>
        <sz val="11"/>
        <color theme="1"/>
        <rFont val="Century Gothic"/>
        <family val="2"/>
      </rPr>
      <t xml:space="preserve">
1. Formulación y publicación del Plan General de Evaluaciones integrando las dependencias de segunda y tercera linea.  
2. Ejercicio de autoevaluación del proceso de Gestion de la Evaluación en la tercera linea (Oficina de Control Interno y Evaluación) anualmente, implementando las mejoras al proceso.                                                                                                                                                                                                                                 
3.Cumplimiento del plan general de evaluaciones en un 100% durante la vigencia.                                                                                               
4. Formulación de proyecto de fortalecimiento del equipo audtor de la ESE en el proceso de auditoria y acompañamiento a los planes de mejoramiento.
</t>
    </r>
    <r>
      <rPr>
        <b/>
        <sz val="11"/>
        <color theme="1"/>
        <rFont val="Century Gothic"/>
        <family val="2"/>
      </rPr>
      <t>DEBILIDADES</t>
    </r>
    <r>
      <rPr>
        <sz val="11"/>
        <color theme="1"/>
        <rFont val="Century Gothic"/>
        <family val="2"/>
      </rPr>
      <t>:
1. Debil implementación de la metodologia de mejora continua por los lideres de proceso para la formulación de planes de mejora a los hallazgos de las auditorias.
2. Las funciones de seguimiento y evaluación por parte del comite Coordinador de Control Interno no se han apropiado de acuerdo a las exigencias del sistema de control interno segun este instrumento de gestión.                                                                                                                                                                                                                                                                          3 .No se evidencia en las actas de las reuniones del comite coordinador de control interno el analisis y las decisiones tomadas a los informes o hallazgos relevantes de las auditorias presentadas por la oficina de control interno.
5. La evaluación de la ejecución del plan de evaluaciones no incluye las auditorias realizada por la segunda linea de defensa: oficina asesora de planeación y subgerencia de red de servicios, el sistema de seguridad y salud en el trabajo y direccion administrativa ( Sistema de Gestion ambiental),  afectando la medicion integral del mismo.        
6. Las dependenciaas de la segunda linea no reportan el estado y resultados de sus evaluaciones al comite de control interno.</t>
    </r>
  </si>
  <si>
    <t>COMPONENTE</t>
  </si>
  <si>
    <t>2020-1</t>
  </si>
  <si>
    <t>2020-2</t>
  </si>
  <si>
    <t>2021-1</t>
  </si>
  <si>
    <t>2021-2</t>
  </si>
  <si>
    <t>2022-1</t>
  </si>
  <si>
    <t>2022-2</t>
  </si>
  <si>
    <t>2023-1</t>
  </si>
  <si>
    <t>2023-2</t>
  </si>
  <si>
    <t>Ambiente de Control</t>
  </si>
  <si>
    <t>Gestión de Riesgos</t>
  </si>
  <si>
    <t>Actividades de Control</t>
  </si>
  <si>
    <t>Información y Comunicación</t>
  </si>
  <si>
    <t>Actividades de Monitoreo</t>
  </si>
  <si>
    <t>PROMEDIO DEL SCI</t>
  </si>
  <si>
    <t xml:space="preserve">De acuerdo a los resultados promedio de la evaluación de cada componente y lineamientos de este instrumento, el sistema de control interno cumple con un 54% de los requerimientos normativos aplicables, hay  falencias importantes que requieren retomar las responsabilidades asignadas a las diferentes instancias, siguiendo el esquema de las líneas del Modelo Integrado de Planeación y Gestión, MIPG, El desarrollo de las  competencias necesarias en la linea estratégica es imperativo para redireccionar el sistema de control interno.
Desde la linea estrategica se deben formular las politicas y lineamientos de articulación de los diferentes procesos responsables de la aplicación de las políticas del MIPG, lo cual favorecería el cumplimiento a los requerimientos establecidos.
Se considera que para demostrar la efectividad de la implementación, se requiere definir por la Alta Dirección los mecanismos de seguimiento y medición con el compromiso de llevar el sistema a niveles satisfactorios como evidencia objetiva del mejoramiento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</si>
</sst>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4" x14ac:knownFonts="1">
    <font>
      <sz val="10"/>
      <color theme="1"/>
      <name val="Arial"/>
      <family val="2"/>
    </font>
    <font>
      <sz val="11"/>
      <color theme="1"/>
      <name val="Calibri"/>
      <family val="2"/>
      <scheme val="minor"/>
    </font>
    <font>
      <sz val="11"/>
      <color theme="1"/>
      <name val="Century Gothic"/>
      <family val="2"/>
    </font>
    <font>
      <b/>
      <sz val="11"/>
      <color theme="0"/>
      <name val="Century Gothic"/>
      <family val="2"/>
    </font>
    <font>
      <b/>
      <sz val="11"/>
      <color theme="1"/>
      <name val="Century Gothic"/>
      <family val="2"/>
    </font>
    <font>
      <sz val="11"/>
      <color theme="0"/>
      <name val="Century Gothic"/>
      <family val="2"/>
    </font>
    <font>
      <b/>
      <sz val="11"/>
      <name val="Century Gothic"/>
      <family val="2"/>
    </font>
    <font>
      <sz val="11"/>
      <color rgb="FFFF0000"/>
      <name val="Century Gothic"/>
      <family val="2"/>
    </font>
    <font>
      <b/>
      <sz val="11"/>
      <color rgb="FFFF0000"/>
      <name val="Century Gothic"/>
      <family val="2"/>
    </font>
    <font>
      <b/>
      <u/>
      <sz val="11"/>
      <color theme="0"/>
      <name val="Century Gothic"/>
      <family val="2"/>
    </font>
    <font>
      <sz val="11"/>
      <name val="Century Gothic"/>
      <family val="2"/>
    </font>
    <font>
      <b/>
      <i/>
      <sz val="11"/>
      <name val="Century Gothic"/>
      <family val="2"/>
    </font>
    <font>
      <b/>
      <i/>
      <sz val="11"/>
      <color theme="1"/>
      <name val="Century Gothic"/>
      <family val="2"/>
    </font>
    <font>
      <sz val="12"/>
      <color theme="1"/>
      <name val="Century Gothic"/>
      <family val="2"/>
    </font>
  </fonts>
  <fills count="12">
    <fill>
      <patternFill patternType="none"/>
    </fill>
    <fill>
      <patternFill patternType="gray125"/>
    </fill>
    <fill>
      <patternFill patternType="solid">
        <fgColor theme="4" tint="0.59999389629810485"/>
        <bgColor indexed="65"/>
      </patternFill>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theme="4" tint="0.59999389629810485"/>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2" borderId="0" applyNumberFormat="0" applyBorder="0" applyAlignment="0" applyProtection="0"/>
  </cellStyleXfs>
  <cellXfs count="97">
    <xf numFmtId="0" fontId="0" fillId="0" borderId="0" xfId="0"/>
    <xf numFmtId="0" fontId="2" fillId="3" borderId="0" xfId="0" applyFont="1" applyFill="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3" fillId="4" borderId="5" xfId="0" applyFont="1" applyFill="1" applyBorder="1" applyAlignment="1">
      <alignment horizontal="center" vertical="center" wrapText="1"/>
    </xf>
    <xf numFmtId="0" fontId="4" fillId="3" borderId="6" xfId="0" applyFont="1" applyFill="1" applyBorder="1" applyAlignment="1" applyProtection="1">
      <alignment horizontal="left" vertical="center"/>
      <protection locked="0"/>
    </xf>
    <xf numFmtId="0" fontId="2" fillId="3" borderId="0" xfId="0" applyFont="1" applyFill="1" applyAlignment="1">
      <alignment horizontal="center"/>
    </xf>
    <xf numFmtId="0" fontId="2" fillId="3" borderId="7" xfId="0" applyFont="1" applyFill="1" applyBorder="1"/>
    <xf numFmtId="0" fontId="3" fillId="4" borderId="8" xfId="0" applyFont="1" applyFill="1" applyBorder="1" applyAlignment="1">
      <alignment horizontal="center" vertical="center" wrapText="1"/>
    </xf>
    <xf numFmtId="0" fontId="3" fillId="4" borderId="6" xfId="0" applyFont="1" applyFill="1" applyBorder="1" applyAlignment="1">
      <alignment horizontal="center" vertical="center"/>
    </xf>
    <xf numFmtId="164" fontId="4" fillId="3" borderId="9" xfId="0" applyNumberFormat="1" applyFont="1" applyFill="1" applyBorder="1" applyAlignment="1" applyProtection="1">
      <alignment horizontal="left" vertical="center"/>
      <protection locked="0"/>
    </xf>
    <xf numFmtId="164" fontId="4" fillId="3" borderId="10" xfId="0" applyNumberFormat="1" applyFont="1" applyFill="1" applyBorder="1" applyAlignment="1" applyProtection="1">
      <alignment horizontal="left" vertical="center"/>
      <protection locked="0"/>
    </xf>
    <xf numFmtId="164" fontId="4" fillId="3" borderId="11" xfId="0" applyNumberFormat="1" applyFont="1" applyFill="1" applyBorder="1" applyAlignment="1" applyProtection="1">
      <alignment horizontal="left" vertical="center"/>
      <protection locked="0"/>
    </xf>
    <xf numFmtId="164" fontId="2" fillId="3" borderId="0" xfId="0" applyNumberFormat="1" applyFont="1" applyFill="1" applyAlignment="1">
      <alignment horizontal="center"/>
    </xf>
    <xf numFmtId="0" fontId="5" fillId="3" borderId="0" xfId="0" applyFont="1" applyFill="1" applyAlignment="1">
      <alignment vertical="center"/>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9" fontId="6" fillId="4" borderId="15" xfId="0" applyNumberFormat="1" applyFont="1" applyFill="1" applyBorder="1" applyAlignment="1" applyProtection="1">
      <alignment horizontal="center" vertical="center"/>
      <protection hidden="1"/>
    </xf>
    <xf numFmtId="0" fontId="7" fillId="3" borderId="0" xfId="0" applyFont="1" applyFill="1" applyAlignment="1">
      <alignment horizontal="center" vertical="center"/>
    </xf>
    <xf numFmtId="0" fontId="8" fillId="3" borderId="0" xfId="0" applyFont="1" applyFill="1"/>
    <xf numFmtId="0" fontId="3" fillId="4" borderId="16" xfId="0" applyFont="1" applyFill="1" applyBorder="1" applyAlignment="1">
      <alignment horizontal="center" vertical="center"/>
    </xf>
    <xf numFmtId="0" fontId="3" fillId="4" borderId="17" xfId="0" applyFont="1" applyFill="1" applyBorder="1" applyAlignment="1">
      <alignment horizontal="center" vertical="center"/>
    </xf>
    <xf numFmtId="0" fontId="3" fillId="4" borderId="18" xfId="0" applyFont="1" applyFill="1" applyBorder="1" applyAlignment="1">
      <alignment horizontal="center" vertical="center"/>
    </xf>
    <xf numFmtId="0" fontId="3" fillId="3" borderId="0" xfId="0" applyFont="1" applyFill="1" applyAlignment="1">
      <alignment horizontal="center" vertical="center"/>
    </xf>
    <xf numFmtId="0" fontId="6" fillId="3" borderId="19" xfId="0" applyFont="1" applyFill="1" applyBorder="1" applyAlignment="1">
      <alignment horizontal="center" vertical="center"/>
    </xf>
    <xf numFmtId="0" fontId="6" fillId="3" borderId="0" xfId="0" applyFont="1" applyFill="1" applyAlignment="1">
      <alignment horizontal="center" vertical="center"/>
    </xf>
    <xf numFmtId="49" fontId="6" fillId="3" borderId="20" xfId="0" applyNumberFormat="1" applyFont="1" applyFill="1" applyBorder="1" applyAlignment="1">
      <alignment horizontal="left" vertical="center" wrapText="1"/>
    </xf>
    <xf numFmtId="49" fontId="6" fillId="3" borderId="21" xfId="0" applyNumberFormat="1" applyFont="1" applyFill="1" applyBorder="1" applyAlignment="1">
      <alignment horizontal="left" vertical="center" wrapText="1"/>
    </xf>
    <xf numFmtId="49" fontId="2" fillId="3" borderId="22" xfId="0" applyNumberFormat="1" applyFont="1" applyFill="1" applyBorder="1" applyAlignment="1" applyProtection="1">
      <alignment horizontal="center" vertical="center" wrapText="1"/>
      <protection locked="0"/>
    </xf>
    <xf numFmtId="49" fontId="2" fillId="3" borderId="23" xfId="0" applyNumberFormat="1" applyFont="1" applyFill="1" applyBorder="1" applyAlignment="1" applyProtection="1">
      <alignment horizontal="left" vertical="top" wrapText="1"/>
      <protection locked="0"/>
    </xf>
    <xf numFmtId="49" fontId="2" fillId="3" borderId="24" xfId="0" applyNumberFormat="1" applyFont="1" applyFill="1" applyBorder="1" applyAlignment="1" applyProtection="1">
      <alignment horizontal="left" vertical="top" wrapText="1"/>
      <protection locked="0"/>
    </xf>
    <xf numFmtId="49" fontId="2" fillId="3" borderId="25" xfId="0" applyNumberFormat="1" applyFont="1" applyFill="1" applyBorder="1" applyAlignment="1" applyProtection="1">
      <alignment horizontal="left" vertical="top" wrapText="1"/>
      <protection locked="0"/>
    </xf>
    <xf numFmtId="49" fontId="2" fillId="3" borderId="0" xfId="0" applyNumberFormat="1" applyFont="1" applyFill="1" applyAlignment="1">
      <alignment horizontal="left" vertical="top" wrapText="1"/>
    </xf>
    <xf numFmtId="49" fontId="6" fillId="3" borderId="26" xfId="0" applyNumberFormat="1" applyFont="1" applyFill="1" applyBorder="1" applyAlignment="1">
      <alignment horizontal="left" vertical="center" wrapText="1"/>
    </xf>
    <xf numFmtId="49" fontId="6" fillId="3" borderId="27" xfId="0" applyNumberFormat="1" applyFont="1" applyFill="1" applyBorder="1" applyAlignment="1">
      <alignment horizontal="left" vertical="center" wrapText="1"/>
    </xf>
    <xf numFmtId="0" fontId="8" fillId="3" borderId="0" xfId="0" applyFont="1" applyFill="1" applyAlignment="1">
      <alignment wrapText="1"/>
    </xf>
    <xf numFmtId="0" fontId="3" fillId="5" borderId="28" xfId="0" applyFont="1" applyFill="1" applyBorder="1" applyAlignment="1">
      <alignment horizontal="center" vertical="center" wrapText="1"/>
    </xf>
    <xf numFmtId="0" fontId="6" fillId="0" borderId="0" xfId="0" applyFont="1" applyAlignment="1">
      <alignment horizontal="center" vertical="center" wrapText="1"/>
    </xf>
    <xf numFmtId="0" fontId="3" fillId="5" borderId="15" xfId="0" applyFont="1" applyFill="1" applyBorder="1" applyAlignment="1">
      <alignment horizontal="center" vertical="center" wrapText="1"/>
    </xf>
    <xf numFmtId="0" fontId="8" fillId="3" borderId="0" xfId="0" applyFont="1" applyFill="1" applyAlignment="1">
      <alignment horizontal="center" vertical="center" wrapText="1"/>
    </xf>
    <xf numFmtId="0" fontId="3" fillId="4" borderId="29"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0" xfId="0" applyFont="1" applyFill="1" applyAlignment="1">
      <alignment horizontal="center" vertical="center" wrapText="1"/>
    </xf>
    <xf numFmtId="0" fontId="4" fillId="3" borderId="0" xfId="0" applyFont="1" applyFill="1" applyAlignment="1">
      <alignment wrapText="1"/>
    </xf>
    <xf numFmtId="0" fontId="2" fillId="0" borderId="0" xfId="0" applyFont="1" applyAlignment="1">
      <alignment horizontal="center" wrapText="1"/>
    </xf>
    <xf numFmtId="0" fontId="2" fillId="0" borderId="0" xfId="0" applyFont="1"/>
    <xf numFmtId="0" fontId="2" fillId="0" borderId="30" xfId="0" applyFont="1" applyBorder="1"/>
    <xf numFmtId="0" fontId="3" fillId="6" borderId="6" xfId="0" applyFont="1" applyFill="1" applyBorder="1" applyAlignment="1">
      <alignment horizontal="center" vertical="center" wrapText="1"/>
    </xf>
    <xf numFmtId="0" fontId="3" fillId="0" borderId="0" xfId="0" applyFont="1" applyAlignment="1">
      <alignment vertical="center"/>
    </xf>
    <xf numFmtId="0" fontId="6" fillId="0" borderId="6" xfId="0" applyFont="1" applyBorder="1" applyAlignment="1" applyProtection="1">
      <alignment horizontal="center" vertical="center"/>
      <protection hidden="1"/>
    </xf>
    <xf numFmtId="9" fontId="6" fillId="0" borderId="0" xfId="0" applyNumberFormat="1" applyFont="1" applyAlignment="1">
      <alignment vertical="center"/>
    </xf>
    <xf numFmtId="9" fontId="4" fillId="7" borderId="6" xfId="0" applyNumberFormat="1" applyFont="1" applyFill="1" applyBorder="1" applyAlignment="1" applyProtection="1">
      <alignment horizontal="center" vertical="center"/>
      <protection hidden="1"/>
    </xf>
    <xf numFmtId="0" fontId="10" fillId="0" borderId="31" xfId="0" applyFont="1" applyBorder="1" applyAlignment="1" applyProtection="1">
      <alignment horizontal="left" vertical="top" wrapText="1"/>
      <protection locked="0"/>
    </xf>
    <xf numFmtId="0" fontId="6" fillId="0" borderId="0" xfId="0" applyFont="1" applyAlignment="1">
      <alignment vertical="center"/>
    </xf>
    <xf numFmtId="9" fontId="4" fillId="7" borderId="6" xfId="0" applyNumberFormat="1" applyFont="1" applyFill="1" applyBorder="1" applyAlignment="1" applyProtection="1">
      <alignment horizontal="center" vertical="center"/>
      <protection locked="0"/>
    </xf>
    <xf numFmtId="0" fontId="6" fillId="0" borderId="11" xfId="0" applyFont="1" applyBorder="1" applyAlignment="1">
      <alignment vertical="center"/>
    </xf>
    <xf numFmtId="0" fontId="6" fillId="0" borderId="0" xfId="0" applyFont="1" applyAlignment="1">
      <alignment horizontal="left" vertical="center"/>
    </xf>
    <xf numFmtId="9" fontId="6" fillId="0" borderId="6" xfId="0" applyNumberFormat="1" applyFont="1" applyBorder="1" applyAlignment="1" applyProtection="1">
      <alignment horizontal="center" vertical="center"/>
      <protection locked="0"/>
    </xf>
    <xf numFmtId="0" fontId="6" fillId="3" borderId="7" xfId="0" applyFont="1" applyFill="1" applyBorder="1" applyAlignment="1">
      <alignment vertical="center"/>
    </xf>
    <xf numFmtId="0" fontId="6" fillId="3" borderId="0" xfId="0" applyFont="1" applyFill="1" applyAlignment="1">
      <alignment vertical="center"/>
    </xf>
    <xf numFmtId="0" fontId="2" fillId="0" borderId="0" xfId="0" applyFont="1" applyAlignment="1">
      <alignment horizontal="center"/>
    </xf>
    <xf numFmtId="0" fontId="2" fillId="0" borderId="6" xfId="0" applyFont="1" applyBorder="1"/>
    <xf numFmtId="0" fontId="2" fillId="0" borderId="31" xfId="0" applyFont="1" applyBorder="1"/>
    <xf numFmtId="0" fontId="2" fillId="0" borderId="0" xfId="0" applyFont="1" applyAlignment="1">
      <alignment horizontal="left"/>
    </xf>
    <xf numFmtId="0" fontId="2" fillId="0" borderId="6" xfId="0" applyFont="1" applyBorder="1" applyAlignment="1">
      <alignment horizontal="left"/>
    </xf>
    <xf numFmtId="0" fontId="3" fillId="8" borderId="6" xfId="0" applyFont="1" applyFill="1" applyBorder="1" applyAlignment="1">
      <alignment horizontal="center" vertical="center" wrapText="1"/>
    </xf>
    <xf numFmtId="0" fontId="2" fillId="0" borderId="31" xfId="0" applyFont="1" applyBorder="1" applyAlignment="1" applyProtection="1">
      <alignment horizontal="left" vertical="top" wrapText="1"/>
      <protection locked="0"/>
    </xf>
    <xf numFmtId="0" fontId="2" fillId="0" borderId="11" xfId="0" applyFont="1" applyBorder="1"/>
    <xf numFmtId="0" fontId="3" fillId="4" borderId="6"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3" fillId="10" borderId="6" xfId="0" applyFont="1" applyFill="1" applyBorder="1" applyAlignment="1">
      <alignment horizontal="center" vertical="center" wrapText="1"/>
    </xf>
    <xf numFmtId="0" fontId="2" fillId="0" borderId="32" xfId="0" applyFont="1" applyBorder="1" applyAlignment="1" applyProtection="1">
      <alignment horizontal="left" vertical="top" wrapText="1"/>
      <protection locked="0"/>
    </xf>
    <xf numFmtId="0" fontId="3" fillId="3" borderId="0" xfId="0" applyFont="1" applyFill="1" applyAlignment="1">
      <alignment vertical="center"/>
    </xf>
    <xf numFmtId="0" fontId="6" fillId="3" borderId="0" xfId="0" applyFont="1" applyFill="1" applyAlignment="1">
      <alignment horizontal="left" vertical="center"/>
    </xf>
    <xf numFmtId="0" fontId="11" fillId="3" borderId="0" xfId="0" applyFont="1" applyFill="1" applyAlignment="1">
      <alignment vertical="center"/>
    </xf>
    <xf numFmtId="0" fontId="12" fillId="3" borderId="0" xfId="0" applyFont="1" applyFill="1"/>
    <xf numFmtId="0" fontId="2" fillId="3" borderId="33" xfId="0" applyFont="1" applyFill="1" applyBorder="1"/>
    <xf numFmtId="0" fontId="2" fillId="3" borderId="34" xfId="0" applyFont="1" applyFill="1" applyBorder="1"/>
    <xf numFmtId="0" fontId="2" fillId="3" borderId="35" xfId="0" applyFont="1" applyFill="1" applyBorder="1"/>
    <xf numFmtId="49" fontId="2" fillId="2" borderId="6" xfId="1" applyNumberFormat="1" applyFont="1" applyBorder="1" applyAlignment="1">
      <alignment horizontal="center" vertical="center"/>
    </xf>
    <xf numFmtId="0" fontId="2" fillId="2" borderId="6" xfId="1" applyFont="1" applyBorder="1" applyAlignment="1">
      <alignment wrapText="1"/>
    </xf>
    <xf numFmtId="9" fontId="2" fillId="2" borderId="6" xfId="1" applyNumberFormat="1" applyFont="1" applyBorder="1" applyAlignment="1">
      <alignment vertical="center"/>
    </xf>
    <xf numFmtId="0" fontId="13" fillId="2" borderId="6" xfId="1" applyFont="1" applyBorder="1" applyAlignment="1">
      <alignment vertical="center" wrapText="1"/>
    </xf>
    <xf numFmtId="49" fontId="2" fillId="2" borderId="6" xfId="1" applyNumberFormat="1" applyFont="1" applyBorder="1" applyAlignment="1">
      <alignment horizontal="center" vertical="center" wrapText="1"/>
    </xf>
    <xf numFmtId="9" fontId="2" fillId="2" borderId="6" xfId="1" applyNumberFormat="1" applyFont="1" applyBorder="1" applyAlignment="1">
      <alignment wrapText="1"/>
    </xf>
    <xf numFmtId="0" fontId="13" fillId="0" borderId="0" xfId="0" applyFont="1"/>
    <xf numFmtId="49" fontId="13" fillId="2" borderId="6" xfId="1" applyNumberFormat="1" applyFont="1" applyBorder="1" applyAlignment="1">
      <alignment horizontal="center" vertical="center"/>
    </xf>
    <xf numFmtId="0" fontId="13" fillId="11" borderId="6" xfId="0" applyFont="1" applyFill="1" applyBorder="1" applyAlignment="1">
      <alignment horizontal="center"/>
    </xf>
    <xf numFmtId="0" fontId="13" fillId="2" borderId="6" xfId="1" applyFont="1" applyBorder="1" applyAlignment="1">
      <alignment wrapText="1"/>
    </xf>
    <xf numFmtId="9" fontId="13" fillId="0" borderId="6" xfId="0" applyNumberFormat="1" applyFont="1" applyBorder="1" applyAlignment="1">
      <alignment horizontal="center"/>
    </xf>
    <xf numFmtId="0" fontId="13" fillId="0" borderId="6" xfId="0" applyFont="1" applyBorder="1" applyAlignment="1">
      <alignment horizontal="center"/>
    </xf>
    <xf numFmtId="9" fontId="13" fillId="0" borderId="9" xfId="0" applyNumberFormat="1" applyFont="1" applyBorder="1" applyAlignment="1">
      <alignment horizontal="center"/>
    </xf>
    <xf numFmtId="9" fontId="13" fillId="0" borderId="11" xfId="0" applyNumberFormat="1" applyFont="1" applyBorder="1" applyAlignment="1">
      <alignment horizontal="center"/>
    </xf>
    <xf numFmtId="9" fontId="13" fillId="11" borderId="6" xfId="0" applyNumberFormat="1" applyFont="1" applyFill="1" applyBorder="1" applyAlignment="1">
      <alignment horizontal="center"/>
    </xf>
  </cellXfs>
  <cellStyles count="2">
    <cellStyle name="40% - Énfasis1 2" xfId="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1">
                    <a:lumMod val="65000"/>
                    <a:lumOff val="35000"/>
                  </a:schemeClr>
                </a:solidFill>
                <a:latin typeface="Century Gothic" panose="020B0502020202020204" pitchFamily="34" charset="0"/>
                <a:ea typeface="+mn-ea"/>
                <a:cs typeface="+mn-cs"/>
              </a:defRPr>
            </a:pPr>
            <a:r>
              <a:rPr lang="es-MX"/>
              <a:t>Comparativo Evaluación Independiente del Sistema de Control Interno vigencia 2020</a:t>
            </a:r>
            <a:r>
              <a:rPr lang="es-MX" baseline="0"/>
              <a:t>-1 a </a:t>
            </a:r>
            <a:r>
              <a:rPr lang="es-MX"/>
              <a:t>2024-1</a:t>
            </a:r>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GRAFICAS!$B$1</c:f>
              <c:strCache>
                <c:ptCount val="1"/>
                <c:pt idx="0">
                  <c:v>2020-1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GRAFICAS!$B$2:$B$7</c:f>
              <c:numCache>
                <c:formatCode>0%</c:formatCode>
                <c:ptCount val="6"/>
                <c:pt idx="0">
                  <c:v>0.54</c:v>
                </c:pt>
                <c:pt idx="1">
                  <c:v>0.56000000000000005</c:v>
                </c:pt>
                <c:pt idx="2">
                  <c:v>0.54</c:v>
                </c:pt>
                <c:pt idx="3">
                  <c:v>0.64</c:v>
                </c:pt>
                <c:pt idx="4">
                  <c:v>0.75</c:v>
                </c:pt>
                <c:pt idx="5">
                  <c:v>0.60600000000000009</c:v>
                </c:pt>
              </c:numCache>
            </c:numRef>
          </c:val>
          <c:extLst>
            <c:ext xmlns:c16="http://schemas.microsoft.com/office/drawing/2014/chart" uri="{C3380CC4-5D6E-409C-BE32-E72D297353CC}">
              <c16:uniqueId val="{00000000-3559-4A0C-802F-F8198FF3F8F3}"/>
            </c:ext>
          </c:extLst>
        </c:ser>
        <c:ser>
          <c:idx val="1"/>
          <c:order val="1"/>
          <c:tx>
            <c:strRef>
              <c:f>GRAFICAS!$C$1</c:f>
              <c:strCache>
                <c:ptCount val="1"/>
                <c:pt idx="0">
                  <c:v>2020-2</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GRAFICAS!$C$2:$C$7</c:f>
              <c:numCache>
                <c:formatCode>0%</c:formatCode>
                <c:ptCount val="6"/>
                <c:pt idx="0">
                  <c:v>0.6</c:v>
                </c:pt>
                <c:pt idx="1">
                  <c:v>0.59</c:v>
                </c:pt>
                <c:pt idx="2">
                  <c:v>0.54</c:v>
                </c:pt>
                <c:pt idx="3">
                  <c:v>0.61</c:v>
                </c:pt>
                <c:pt idx="4">
                  <c:v>0.71</c:v>
                </c:pt>
                <c:pt idx="5">
                  <c:v>0.61</c:v>
                </c:pt>
              </c:numCache>
            </c:numRef>
          </c:val>
          <c:extLst>
            <c:ext xmlns:c16="http://schemas.microsoft.com/office/drawing/2014/chart" uri="{C3380CC4-5D6E-409C-BE32-E72D297353CC}">
              <c16:uniqueId val="{00000001-3559-4A0C-802F-F8198FF3F8F3}"/>
            </c:ext>
          </c:extLst>
        </c:ser>
        <c:ser>
          <c:idx val="2"/>
          <c:order val="2"/>
          <c:tx>
            <c:strRef>
              <c:f>GRAFICAS!$D$1</c:f>
              <c:strCache>
                <c:ptCount val="1"/>
                <c:pt idx="0">
                  <c:v>2021-1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GRAFICAS!$D$2:$D$7</c:f>
              <c:numCache>
                <c:formatCode>0%</c:formatCode>
                <c:ptCount val="6"/>
                <c:pt idx="0">
                  <c:v>0.6</c:v>
                </c:pt>
                <c:pt idx="1">
                  <c:v>0.66</c:v>
                </c:pt>
                <c:pt idx="2">
                  <c:v>0.54</c:v>
                </c:pt>
                <c:pt idx="3">
                  <c:v>0.5</c:v>
                </c:pt>
                <c:pt idx="4">
                  <c:v>0.68</c:v>
                </c:pt>
                <c:pt idx="5">
                  <c:v>0.59599999999999997</c:v>
                </c:pt>
              </c:numCache>
            </c:numRef>
          </c:val>
          <c:extLst>
            <c:ext xmlns:c16="http://schemas.microsoft.com/office/drawing/2014/chart" uri="{C3380CC4-5D6E-409C-BE32-E72D297353CC}">
              <c16:uniqueId val="{00000002-3559-4A0C-802F-F8198FF3F8F3}"/>
            </c:ext>
          </c:extLst>
        </c:ser>
        <c:ser>
          <c:idx val="3"/>
          <c:order val="3"/>
          <c:tx>
            <c:strRef>
              <c:f>GRAFICAS!$E$1</c:f>
              <c:strCache>
                <c:ptCount val="1"/>
                <c:pt idx="0">
                  <c:v>2021-2</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GRAFICAS!$E$2:$E$7</c:f>
              <c:numCache>
                <c:formatCode>0%</c:formatCode>
                <c:ptCount val="6"/>
                <c:pt idx="0">
                  <c:v>0.54</c:v>
                </c:pt>
                <c:pt idx="1">
                  <c:v>0.62</c:v>
                </c:pt>
                <c:pt idx="2">
                  <c:v>0.71</c:v>
                </c:pt>
                <c:pt idx="3">
                  <c:v>0.54</c:v>
                </c:pt>
                <c:pt idx="4">
                  <c:v>0.56999999999999995</c:v>
                </c:pt>
                <c:pt idx="5">
                  <c:v>0.59599999999999997</c:v>
                </c:pt>
              </c:numCache>
            </c:numRef>
          </c:val>
          <c:extLst>
            <c:ext xmlns:c16="http://schemas.microsoft.com/office/drawing/2014/chart" uri="{C3380CC4-5D6E-409C-BE32-E72D297353CC}">
              <c16:uniqueId val="{00000003-3559-4A0C-802F-F8198FF3F8F3}"/>
            </c:ext>
          </c:extLst>
        </c:ser>
        <c:ser>
          <c:idx val="4"/>
          <c:order val="4"/>
          <c:tx>
            <c:strRef>
              <c:f>GRAFICAS!$F$1</c:f>
              <c:strCache>
                <c:ptCount val="1"/>
                <c:pt idx="0">
                  <c:v>2022-1</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GRAFICAS!$F$2:$F$7</c:f>
              <c:numCache>
                <c:formatCode>0%</c:formatCode>
                <c:ptCount val="6"/>
                <c:pt idx="0">
                  <c:v>0.52</c:v>
                </c:pt>
                <c:pt idx="1">
                  <c:v>0.59</c:v>
                </c:pt>
                <c:pt idx="2">
                  <c:v>0.54</c:v>
                </c:pt>
                <c:pt idx="3">
                  <c:v>0.5</c:v>
                </c:pt>
                <c:pt idx="4">
                  <c:v>0.56999999999999995</c:v>
                </c:pt>
                <c:pt idx="5">
                  <c:v>0.54399999999999993</c:v>
                </c:pt>
              </c:numCache>
            </c:numRef>
          </c:val>
          <c:extLst>
            <c:ext xmlns:c16="http://schemas.microsoft.com/office/drawing/2014/chart" uri="{C3380CC4-5D6E-409C-BE32-E72D297353CC}">
              <c16:uniqueId val="{00000004-3559-4A0C-802F-F8198FF3F8F3}"/>
            </c:ext>
          </c:extLst>
        </c:ser>
        <c:ser>
          <c:idx val="5"/>
          <c:order val="5"/>
          <c:tx>
            <c:strRef>
              <c:f>GRAFICAS!$G$1</c:f>
              <c:strCache>
                <c:ptCount val="1"/>
                <c:pt idx="0">
                  <c:v>2022-2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GRAFICAS!$G$2:$G$7</c:f>
              <c:numCache>
                <c:formatCode>0%</c:formatCode>
                <c:ptCount val="6"/>
                <c:pt idx="0">
                  <c:v>0.52</c:v>
                </c:pt>
                <c:pt idx="1">
                  <c:v>0.62</c:v>
                </c:pt>
                <c:pt idx="2">
                  <c:v>0.57999999999999996</c:v>
                </c:pt>
                <c:pt idx="3">
                  <c:v>0.61</c:v>
                </c:pt>
                <c:pt idx="4">
                  <c:v>0.61</c:v>
                </c:pt>
                <c:pt idx="5">
                  <c:v>0.58799999999999997</c:v>
                </c:pt>
              </c:numCache>
            </c:numRef>
          </c:val>
          <c:extLst>
            <c:ext xmlns:c16="http://schemas.microsoft.com/office/drawing/2014/chart" uri="{C3380CC4-5D6E-409C-BE32-E72D297353CC}">
              <c16:uniqueId val="{00000005-3559-4A0C-802F-F8198FF3F8F3}"/>
            </c:ext>
          </c:extLst>
        </c:ser>
        <c:ser>
          <c:idx val="6"/>
          <c:order val="6"/>
          <c:tx>
            <c:strRef>
              <c:f>GRAFICAS!$H$1</c:f>
              <c:strCache>
                <c:ptCount val="1"/>
                <c:pt idx="0">
                  <c:v>2023-1</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GRAFICAS!$H$2:$H$7</c:f>
              <c:numCache>
                <c:formatCode>0%</c:formatCode>
                <c:ptCount val="6"/>
                <c:pt idx="0">
                  <c:v>0.5</c:v>
                </c:pt>
                <c:pt idx="1">
                  <c:v>0.53</c:v>
                </c:pt>
                <c:pt idx="2">
                  <c:v>0.57999999999999996</c:v>
                </c:pt>
                <c:pt idx="3">
                  <c:v>0.56999999999999995</c:v>
                </c:pt>
                <c:pt idx="4">
                  <c:v>0.56999999999999995</c:v>
                </c:pt>
                <c:pt idx="5">
                  <c:v>0.54999999999999993</c:v>
                </c:pt>
              </c:numCache>
            </c:numRef>
          </c:val>
          <c:extLst>
            <c:ext xmlns:c16="http://schemas.microsoft.com/office/drawing/2014/chart" uri="{C3380CC4-5D6E-409C-BE32-E72D297353CC}">
              <c16:uniqueId val="{00000006-3559-4A0C-802F-F8198FF3F8F3}"/>
            </c:ext>
          </c:extLst>
        </c:ser>
        <c:ser>
          <c:idx val="7"/>
          <c:order val="7"/>
          <c:tx>
            <c:strRef>
              <c:f>GRAFICAS!$I$1</c:f>
              <c:strCache>
                <c:ptCount val="1"/>
                <c:pt idx="0">
                  <c:v>2023-2</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GRAFICAS!$I$2:$I$7</c:f>
              <c:numCache>
                <c:formatCode>0%</c:formatCode>
                <c:ptCount val="6"/>
                <c:pt idx="0">
                  <c:v>0.5</c:v>
                </c:pt>
                <c:pt idx="1">
                  <c:v>0.53</c:v>
                </c:pt>
                <c:pt idx="2">
                  <c:v>0.57999999999999996</c:v>
                </c:pt>
                <c:pt idx="3">
                  <c:v>0.56999999999999995</c:v>
                </c:pt>
                <c:pt idx="4">
                  <c:v>0.56999999999999995</c:v>
                </c:pt>
                <c:pt idx="5">
                  <c:v>0.54999999999999993</c:v>
                </c:pt>
              </c:numCache>
            </c:numRef>
          </c:val>
          <c:extLst>
            <c:ext xmlns:c16="http://schemas.microsoft.com/office/drawing/2014/chart" uri="{C3380CC4-5D6E-409C-BE32-E72D297353CC}">
              <c16:uniqueId val="{00000007-3559-4A0C-802F-F8198FF3F8F3}"/>
            </c:ext>
          </c:extLst>
        </c:ser>
        <c:ser>
          <c:idx val="8"/>
          <c:order val="8"/>
          <c:tx>
            <c:strRef>
              <c:f>GRAFICAS!$J$1</c:f>
              <c:strCache>
                <c:ptCount val="1"/>
                <c:pt idx="0">
                  <c:v>2024-1</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GRAFICAS!$J$2:$J$7</c:f>
              <c:numCache>
                <c:formatCode>0%</c:formatCode>
                <c:ptCount val="6"/>
                <c:pt idx="0">
                  <c:v>0.52</c:v>
                </c:pt>
                <c:pt idx="1">
                  <c:v>0.5</c:v>
                </c:pt>
                <c:pt idx="2">
                  <c:v>0.54</c:v>
                </c:pt>
                <c:pt idx="3">
                  <c:v>0.56999999999999995</c:v>
                </c:pt>
                <c:pt idx="4">
                  <c:v>0.56999999999999995</c:v>
                </c:pt>
                <c:pt idx="5">
                  <c:v>0.53999999999999992</c:v>
                </c:pt>
              </c:numCache>
            </c:numRef>
          </c:val>
          <c:extLst>
            <c:ext xmlns:c16="http://schemas.microsoft.com/office/drawing/2014/chart" uri="{C3380CC4-5D6E-409C-BE32-E72D297353CC}">
              <c16:uniqueId val="{00000008-3559-4A0C-802F-F8198FF3F8F3}"/>
            </c:ext>
          </c:extLst>
        </c:ser>
        <c:dLbls>
          <c:showLegendKey val="0"/>
          <c:showVal val="0"/>
          <c:showCatName val="0"/>
          <c:showSerName val="0"/>
          <c:showPercent val="0"/>
          <c:showBubbleSize val="0"/>
        </c:dLbls>
        <c:gapWidth val="100"/>
        <c:overlap val="-24"/>
        <c:axId val="170831760"/>
        <c:axId val="170829800"/>
      </c:barChart>
      <c:catAx>
        <c:axId val="1708317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0829800"/>
        <c:crossesAt val="0"/>
        <c:auto val="1"/>
        <c:lblAlgn val="ctr"/>
        <c:lblOffset val="100"/>
        <c:noMultiLvlLbl val="0"/>
      </c:catAx>
      <c:valAx>
        <c:axId val="170829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08317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latin typeface="Century Gothic" panose="020B050202020202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1">
                    <a:lumMod val="65000"/>
                    <a:lumOff val="35000"/>
                  </a:schemeClr>
                </a:solidFill>
                <a:latin typeface="Century Gothic" panose="020B0502020202020204" pitchFamily="34" charset="0"/>
                <a:ea typeface="+mn-ea"/>
                <a:cs typeface="+mn-cs"/>
              </a:defRPr>
            </a:pPr>
            <a:r>
              <a:rPr lang="en-US"/>
              <a:t>SCI Componente Información y Comunicación 2020-1</a:t>
            </a:r>
            <a:r>
              <a:rPr lang="en-US" baseline="0"/>
              <a:t> a 2024-1</a:t>
            </a:r>
            <a:endParaRPr lang="en-US"/>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GRAFICAS!$A$14</c:f>
              <c:strCache>
                <c:ptCount val="1"/>
                <c:pt idx="0">
                  <c:v>Información y Comunicación</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3.98406374501992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31-4F50-8B21-AD24C8B7EE5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tx1"/>
                </a:solidFill>
              </a:ln>
              <a:effectLst/>
            </c:spPr>
            <c:trendlineType val="linear"/>
            <c:dispRSqr val="0"/>
            <c:dispEq val="0"/>
          </c:trendline>
          <c:cat>
            <c:strRef>
              <c:f>GRAFICAS!$B$13:$J$13</c:f>
              <c:strCache>
                <c:ptCount val="9"/>
                <c:pt idx="0">
                  <c:v>2020-1</c:v>
                </c:pt>
                <c:pt idx="1">
                  <c:v>2020-2</c:v>
                </c:pt>
                <c:pt idx="2">
                  <c:v>2021-1</c:v>
                </c:pt>
                <c:pt idx="3">
                  <c:v>2021-2</c:v>
                </c:pt>
                <c:pt idx="4">
                  <c:v>2022-1</c:v>
                </c:pt>
                <c:pt idx="5">
                  <c:v>2022-2</c:v>
                </c:pt>
                <c:pt idx="6">
                  <c:v>2023-1</c:v>
                </c:pt>
                <c:pt idx="7">
                  <c:v>2023-2</c:v>
                </c:pt>
                <c:pt idx="8">
                  <c:v>2024-1</c:v>
                </c:pt>
              </c:strCache>
            </c:strRef>
          </c:cat>
          <c:val>
            <c:numRef>
              <c:f>GRAFICAS!$B$14:$J$14</c:f>
              <c:numCache>
                <c:formatCode>0%</c:formatCode>
                <c:ptCount val="9"/>
                <c:pt idx="0">
                  <c:v>0.64</c:v>
                </c:pt>
                <c:pt idx="1">
                  <c:v>0.61</c:v>
                </c:pt>
                <c:pt idx="2">
                  <c:v>0.5</c:v>
                </c:pt>
                <c:pt idx="3">
                  <c:v>0.54</c:v>
                </c:pt>
                <c:pt idx="4">
                  <c:v>0.5</c:v>
                </c:pt>
                <c:pt idx="5">
                  <c:v>0.61</c:v>
                </c:pt>
                <c:pt idx="6">
                  <c:v>0.56999999999999995</c:v>
                </c:pt>
                <c:pt idx="7">
                  <c:v>0.56999999999999995</c:v>
                </c:pt>
                <c:pt idx="8">
                  <c:v>0.56999999999999995</c:v>
                </c:pt>
              </c:numCache>
            </c:numRef>
          </c:val>
          <c:extLst>
            <c:ext xmlns:c16="http://schemas.microsoft.com/office/drawing/2014/chart" uri="{C3380CC4-5D6E-409C-BE32-E72D297353CC}">
              <c16:uniqueId val="{00000001-4D31-4F50-8B21-AD24C8B7EE5C}"/>
            </c:ext>
          </c:extLst>
        </c:ser>
        <c:dLbls>
          <c:showLegendKey val="0"/>
          <c:showVal val="0"/>
          <c:showCatName val="0"/>
          <c:showSerName val="0"/>
          <c:showPercent val="0"/>
          <c:showBubbleSize val="0"/>
        </c:dLbls>
        <c:gapWidth val="100"/>
        <c:overlap val="-24"/>
        <c:axId val="464136880"/>
        <c:axId val="464138128"/>
      </c:barChart>
      <c:catAx>
        <c:axId val="4641368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64138128"/>
        <c:crosses val="autoZero"/>
        <c:auto val="1"/>
        <c:lblAlgn val="ctr"/>
        <c:lblOffset val="100"/>
        <c:noMultiLvlLbl val="0"/>
      </c:catAx>
      <c:valAx>
        <c:axId val="464138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64136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latin typeface="Century Gothic" panose="020B050202020202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Century Gothic" panose="020B0502020202020204" pitchFamily="34" charset="0"/>
                <a:ea typeface="+mn-ea"/>
                <a:cs typeface="+mn-cs"/>
              </a:defRPr>
            </a:pPr>
            <a:r>
              <a:rPr lang="es-CO"/>
              <a:t>Evaluación Independiente Sistema Control Interno MECI consolidado anual 2020 a 2023</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GRAFICAS!$B$39</c:f>
              <c:strCache>
                <c:ptCount val="1"/>
                <c:pt idx="0">
                  <c:v>2020</c:v>
                </c:pt>
              </c:strCache>
            </c:strRef>
          </c:tx>
          <c:spPr>
            <a:solidFill>
              <a:schemeClr val="accent6"/>
            </a:solidFill>
            <a:ln>
              <a:noFill/>
            </a:ln>
            <a:effectLst/>
          </c:spPr>
          <c:invertIfNegative val="0"/>
          <c:cat>
            <c:strRef>
              <c:f>GRAFICAS!$A$40:$A$44</c:f>
              <c:strCache>
                <c:ptCount val="5"/>
                <c:pt idx="0">
                  <c:v>Ambiente de Control</c:v>
                </c:pt>
                <c:pt idx="1">
                  <c:v>Gestión de Riesgos</c:v>
                </c:pt>
                <c:pt idx="2">
                  <c:v>Actividades de Control</c:v>
                </c:pt>
                <c:pt idx="3">
                  <c:v>Información y Comunicación</c:v>
                </c:pt>
                <c:pt idx="4">
                  <c:v>Actividades de Monitoreo</c:v>
                </c:pt>
              </c:strCache>
            </c:strRef>
          </c:cat>
          <c:val>
            <c:numRef>
              <c:f>GRAFICAS!$B$40:$B$45</c:f>
              <c:numCache>
                <c:formatCode>0%</c:formatCode>
                <c:ptCount val="6"/>
                <c:pt idx="0">
                  <c:v>0.57000000000000006</c:v>
                </c:pt>
                <c:pt idx="1">
                  <c:v>0.57499999999999996</c:v>
                </c:pt>
                <c:pt idx="2">
                  <c:v>0.54</c:v>
                </c:pt>
                <c:pt idx="3">
                  <c:v>0.625</c:v>
                </c:pt>
                <c:pt idx="4">
                  <c:v>0.73</c:v>
                </c:pt>
                <c:pt idx="5">
                  <c:v>0.6080000000000001</c:v>
                </c:pt>
              </c:numCache>
            </c:numRef>
          </c:val>
          <c:extLst>
            <c:ext xmlns:c16="http://schemas.microsoft.com/office/drawing/2014/chart" uri="{C3380CC4-5D6E-409C-BE32-E72D297353CC}">
              <c16:uniqueId val="{00000000-2ED6-45B9-A517-BE1F94455EF9}"/>
            </c:ext>
          </c:extLst>
        </c:ser>
        <c:ser>
          <c:idx val="2"/>
          <c:order val="1"/>
          <c:tx>
            <c:strRef>
              <c:f>GRAFICAS!$D$39</c:f>
              <c:strCache>
                <c:ptCount val="1"/>
                <c:pt idx="0">
                  <c:v>2021</c:v>
                </c:pt>
              </c:strCache>
            </c:strRef>
          </c:tx>
          <c:spPr>
            <a:solidFill>
              <a:schemeClr val="accent4"/>
            </a:solidFill>
            <a:ln>
              <a:noFill/>
            </a:ln>
            <a:effectLst/>
          </c:spPr>
          <c:invertIfNegative val="0"/>
          <c:cat>
            <c:strRef>
              <c:f>GRAFICAS!$A$40:$A$44</c:f>
              <c:strCache>
                <c:ptCount val="5"/>
                <c:pt idx="0">
                  <c:v>Ambiente de Control</c:v>
                </c:pt>
                <c:pt idx="1">
                  <c:v>Gestión de Riesgos</c:v>
                </c:pt>
                <c:pt idx="2">
                  <c:v>Actividades de Control</c:v>
                </c:pt>
                <c:pt idx="3">
                  <c:v>Información y Comunicación</c:v>
                </c:pt>
                <c:pt idx="4">
                  <c:v>Actividades de Monitoreo</c:v>
                </c:pt>
              </c:strCache>
            </c:strRef>
          </c:cat>
          <c:val>
            <c:numRef>
              <c:f>GRAFICAS!$D$40:$D$45</c:f>
              <c:numCache>
                <c:formatCode>0%</c:formatCode>
                <c:ptCount val="6"/>
                <c:pt idx="0">
                  <c:v>0.57000000000000006</c:v>
                </c:pt>
                <c:pt idx="1">
                  <c:v>0.64</c:v>
                </c:pt>
                <c:pt idx="2">
                  <c:v>0.625</c:v>
                </c:pt>
                <c:pt idx="3">
                  <c:v>0.52</c:v>
                </c:pt>
                <c:pt idx="4">
                  <c:v>0.625</c:v>
                </c:pt>
                <c:pt idx="5">
                  <c:v>0.59599999999999997</c:v>
                </c:pt>
              </c:numCache>
            </c:numRef>
          </c:val>
          <c:extLst>
            <c:ext xmlns:c16="http://schemas.microsoft.com/office/drawing/2014/chart" uri="{C3380CC4-5D6E-409C-BE32-E72D297353CC}">
              <c16:uniqueId val="{00000001-2ED6-45B9-A517-BE1F94455EF9}"/>
            </c:ext>
          </c:extLst>
        </c:ser>
        <c:ser>
          <c:idx val="4"/>
          <c:order val="2"/>
          <c:tx>
            <c:strRef>
              <c:f>GRAFICAS!$F$39</c:f>
              <c:strCache>
                <c:ptCount val="1"/>
                <c:pt idx="0">
                  <c:v>2022</c:v>
                </c:pt>
              </c:strCache>
            </c:strRef>
          </c:tx>
          <c:spPr>
            <a:solidFill>
              <a:schemeClr val="accent5">
                <a:lumMod val="60000"/>
              </a:schemeClr>
            </a:solidFill>
            <a:ln>
              <a:noFill/>
            </a:ln>
            <a:effectLst/>
          </c:spPr>
          <c:invertIfNegative val="0"/>
          <c:cat>
            <c:strRef>
              <c:f>GRAFICAS!$A$40:$A$44</c:f>
              <c:strCache>
                <c:ptCount val="5"/>
                <c:pt idx="0">
                  <c:v>Ambiente de Control</c:v>
                </c:pt>
                <c:pt idx="1">
                  <c:v>Gestión de Riesgos</c:v>
                </c:pt>
                <c:pt idx="2">
                  <c:v>Actividades de Control</c:v>
                </c:pt>
                <c:pt idx="3">
                  <c:v>Información y Comunicación</c:v>
                </c:pt>
                <c:pt idx="4">
                  <c:v>Actividades de Monitoreo</c:v>
                </c:pt>
              </c:strCache>
            </c:strRef>
          </c:cat>
          <c:val>
            <c:numRef>
              <c:f>GRAFICAS!$F$40:$F$45</c:f>
              <c:numCache>
                <c:formatCode>0%</c:formatCode>
                <c:ptCount val="6"/>
                <c:pt idx="0">
                  <c:v>0.52</c:v>
                </c:pt>
                <c:pt idx="1">
                  <c:v>0.60499999999999998</c:v>
                </c:pt>
                <c:pt idx="2">
                  <c:v>0.56000000000000005</c:v>
                </c:pt>
                <c:pt idx="3">
                  <c:v>0.55499999999999994</c:v>
                </c:pt>
                <c:pt idx="4">
                  <c:v>0.59</c:v>
                </c:pt>
                <c:pt idx="5">
                  <c:v>0.56599999999999995</c:v>
                </c:pt>
              </c:numCache>
            </c:numRef>
          </c:val>
          <c:extLst>
            <c:ext xmlns:c16="http://schemas.microsoft.com/office/drawing/2014/chart" uri="{C3380CC4-5D6E-409C-BE32-E72D297353CC}">
              <c16:uniqueId val="{00000002-2ED6-45B9-A517-BE1F94455EF9}"/>
            </c:ext>
          </c:extLst>
        </c:ser>
        <c:ser>
          <c:idx val="6"/>
          <c:order val="3"/>
          <c:tx>
            <c:strRef>
              <c:f>GRAFICAS!$H$39</c:f>
              <c:strCache>
                <c:ptCount val="1"/>
                <c:pt idx="0">
                  <c:v>2023</c:v>
                </c:pt>
              </c:strCache>
            </c:strRef>
          </c:tx>
          <c:spPr>
            <a:solidFill>
              <a:schemeClr val="accent6">
                <a:lumMod val="80000"/>
                <a:lumOff val="20000"/>
              </a:schemeClr>
            </a:solidFill>
            <a:ln>
              <a:noFill/>
            </a:ln>
            <a:effectLst/>
          </c:spPr>
          <c:invertIfNegative val="0"/>
          <c:cat>
            <c:strRef>
              <c:f>GRAFICAS!$A$40:$A$44</c:f>
              <c:strCache>
                <c:ptCount val="5"/>
                <c:pt idx="0">
                  <c:v>Ambiente de Control</c:v>
                </c:pt>
                <c:pt idx="1">
                  <c:v>Gestión de Riesgos</c:v>
                </c:pt>
                <c:pt idx="2">
                  <c:v>Actividades de Control</c:v>
                </c:pt>
                <c:pt idx="3">
                  <c:v>Información y Comunicación</c:v>
                </c:pt>
                <c:pt idx="4">
                  <c:v>Actividades de Monitoreo</c:v>
                </c:pt>
              </c:strCache>
            </c:strRef>
          </c:cat>
          <c:val>
            <c:numRef>
              <c:f>GRAFICAS!$H$40:$H$45</c:f>
              <c:numCache>
                <c:formatCode>0%</c:formatCode>
                <c:ptCount val="6"/>
                <c:pt idx="0">
                  <c:v>0.5</c:v>
                </c:pt>
                <c:pt idx="1">
                  <c:v>0.53</c:v>
                </c:pt>
                <c:pt idx="2">
                  <c:v>0.57999999999999996</c:v>
                </c:pt>
                <c:pt idx="3">
                  <c:v>0.56999999999999995</c:v>
                </c:pt>
                <c:pt idx="4">
                  <c:v>0.56999999999999995</c:v>
                </c:pt>
                <c:pt idx="5">
                  <c:v>0.54999999999999993</c:v>
                </c:pt>
              </c:numCache>
            </c:numRef>
          </c:val>
          <c:extLst>
            <c:ext xmlns:c16="http://schemas.microsoft.com/office/drawing/2014/chart" uri="{C3380CC4-5D6E-409C-BE32-E72D297353CC}">
              <c16:uniqueId val="{00000003-2ED6-45B9-A517-BE1F94455EF9}"/>
            </c:ext>
          </c:extLst>
        </c:ser>
        <c:dLbls>
          <c:showLegendKey val="0"/>
          <c:showVal val="0"/>
          <c:showCatName val="0"/>
          <c:showSerName val="0"/>
          <c:showPercent val="0"/>
          <c:showBubbleSize val="0"/>
        </c:dLbls>
        <c:gapWidth val="219"/>
        <c:overlap val="-27"/>
        <c:axId val="973487872"/>
        <c:axId val="973505760"/>
        <c:extLst/>
      </c:barChart>
      <c:catAx>
        <c:axId val="97348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973505760"/>
        <c:crosses val="autoZero"/>
        <c:auto val="1"/>
        <c:lblAlgn val="ctr"/>
        <c:lblOffset val="100"/>
        <c:noMultiLvlLbl val="0"/>
      </c:catAx>
      <c:valAx>
        <c:axId val="9735057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973487872"/>
        <c:crosses val="autoZero"/>
        <c:crossBetween val="between"/>
        <c:majorUnit val="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latin typeface="Century Gothic" panose="020B050202020202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346951</xdr:colOff>
      <xdr:row>13</xdr:row>
      <xdr:rowOff>148933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8683"/>
          <a:ext cx="4555369" cy="2395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457200</xdr:colOff>
      <xdr:row>0</xdr:row>
      <xdr:rowOff>0</xdr:rowOff>
    </xdr:from>
    <xdr:to>
      <xdr:col>21</xdr:col>
      <xdr:colOff>9525</xdr:colOff>
      <xdr:row>26</xdr:row>
      <xdr:rowOff>76200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321310</xdr:colOff>
      <xdr:row>15</xdr:row>
      <xdr:rowOff>106680</xdr:rowOff>
    </xdr:from>
    <xdr:to>
      <xdr:col>5</xdr:col>
      <xdr:colOff>450850</xdr:colOff>
      <xdr:row>32</xdr:row>
      <xdr:rowOff>125730</xdr:rowOff>
    </xdr:to>
    <xdr:graphicFrame macro="">
      <xdr:nvGraphicFramePr>
        <xdr:cNvPr id="3" name="Gráfico 2">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495300</xdr:colOff>
      <xdr:row>32</xdr:row>
      <xdr:rowOff>140970</xdr:rowOff>
    </xdr:from>
    <xdr:to>
      <xdr:col>16</xdr:col>
      <xdr:colOff>678180</xdr:colOff>
      <xdr:row>48</xdr:row>
      <xdr:rowOff>30480</xdr:rowOff>
    </xdr:to>
    <xdr:graphicFrame macro="">
      <xdr:nvGraphicFramePr>
        <xdr:cNvPr id="4" name="Gráfico 3">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final%20202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ciones"/>
      <sheetName val="Instructivo"/>
      <sheetName val="Ambiente de Control"/>
      <sheetName val="Evaluación de riesgos"/>
      <sheetName val="Actividades de control"/>
      <sheetName val="Info y Comunicación"/>
      <sheetName val="Actividades de Monitoreo"/>
      <sheetName val="Analisis de Resultados"/>
      <sheetName val="Conclusiones"/>
      <sheetName val="GRAFICAS"/>
      <sheetName val="Hoja1"/>
    </sheetNames>
    <sheetDataSet>
      <sheetData sheetId="0"/>
      <sheetData sheetId="1"/>
      <sheetData sheetId="2"/>
      <sheetData sheetId="3"/>
      <sheetData sheetId="4"/>
      <sheetData sheetId="5"/>
      <sheetData sheetId="6"/>
      <sheetData sheetId="7"/>
      <sheetData sheetId="8"/>
      <sheetData sheetId="9">
        <row r="1">
          <cell r="B1" t="str">
            <v>2020-1</v>
          </cell>
          <cell r="C1" t="str">
            <v>2020-2</v>
          </cell>
          <cell r="D1" t="str">
            <v>2021-1</v>
          </cell>
          <cell r="E1" t="str">
            <v>2021-2</v>
          </cell>
          <cell r="F1" t="str">
            <v>2022-1</v>
          </cell>
          <cell r="G1" t="str">
            <v>2022-2</v>
          </cell>
          <cell r="H1" t="str">
            <v>2023-1</v>
          </cell>
          <cell r="I1" t="str">
            <v>2023-2</v>
          </cell>
          <cell r="J1" t="str">
            <v>2024-1</v>
          </cell>
        </row>
        <row r="2">
          <cell r="A2" t="str">
            <v>Ambiente de Control</v>
          </cell>
          <cell r="B2">
            <v>0.54</v>
          </cell>
          <cell r="C2">
            <v>0.6</v>
          </cell>
          <cell r="D2">
            <v>0.6</v>
          </cell>
          <cell r="E2">
            <v>0.54</v>
          </cell>
          <cell r="F2">
            <v>0.52</v>
          </cell>
          <cell r="G2">
            <v>0.52</v>
          </cell>
          <cell r="H2">
            <v>0.5</v>
          </cell>
          <cell r="I2">
            <v>0.5</v>
          </cell>
          <cell r="J2">
            <v>0.52</v>
          </cell>
        </row>
        <row r="3">
          <cell r="A3" t="str">
            <v>Gestión de Riesgos</v>
          </cell>
          <cell r="B3">
            <v>0.56000000000000005</v>
          </cell>
          <cell r="C3">
            <v>0.59</v>
          </cell>
          <cell r="D3">
            <v>0.66</v>
          </cell>
          <cell r="E3">
            <v>0.62</v>
          </cell>
          <cell r="F3">
            <v>0.59</v>
          </cell>
          <cell r="G3">
            <v>0.62</v>
          </cell>
          <cell r="H3">
            <v>0.53</v>
          </cell>
          <cell r="I3">
            <v>0.53</v>
          </cell>
          <cell r="J3">
            <v>0.5</v>
          </cell>
        </row>
        <row r="4">
          <cell r="A4" t="str">
            <v>Actividades de Control</v>
          </cell>
          <cell r="B4">
            <v>0.54</v>
          </cell>
          <cell r="C4">
            <v>0.54</v>
          </cell>
          <cell r="D4">
            <v>0.54</v>
          </cell>
          <cell r="E4">
            <v>0.71</v>
          </cell>
          <cell r="F4">
            <v>0.54</v>
          </cell>
          <cell r="G4">
            <v>0.57999999999999996</v>
          </cell>
          <cell r="H4">
            <v>0.57999999999999996</v>
          </cell>
          <cell r="I4">
            <v>0.57999999999999996</v>
          </cell>
          <cell r="J4">
            <v>0.54</v>
          </cell>
        </row>
        <row r="5">
          <cell r="A5" t="str">
            <v>Información y Comunicación</v>
          </cell>
          <cell r="B5">
            <v>0.64</v>
          </cell>
          <cell r="C5">
            <v>0.61</v>
          </cell>
          <cell r="D5">
            <v>0.5</v>
          </cell>
          <cell r="E5">
            <v>0.54</v>
          </cell>
          <cell r="F5">
            <v>0.5</v>
          </cell>
          <cell r="G5">
            <v>0.61</v>
          </cell>
          <cell r="H5">
            <v>0.56999999999999995</v>
          </cell>
          <cell r="I5">
            <v>0.56999999999999995</v>
          </cell>
          <cell r="J5">
            <v>0.56999999999999995</v>
          </cell>
        </row>
        <row r="6">
          <cell r="A6" t="str">
            <v>Actividades de Monitoreo</v>
          </cell>
          <cell r="B6">
            <v>0.75</v>
          </cell>
          <cell r="C6">
            <v>0.71</v>
          </cell>
          <cell r="D6">
            <v>0.68</v>
          </cell>
          <cell r="E6">
            <v>0.56999999999999995</v>
          </cell>
          <cell r="F6">
            <v>0.56999999999999995</v>
          </cell>
          <cell r="G6">
            <v>0.61</v>
          </cell>
          <cell r="H6">
            <v>0.56999999999999995</v>
          </cell>
          <cell r="I6">
            <v>0.56999999999999995</v>
          </cell>
          <cell r="J6">
            <v>0.56999999999999995</v>
          </cell>
        </row>
        <row r="7">
          <cell r="A7" t="str">
            <v>PROMEDIO DEL SCI</v>
          </cell>
          <cell r="B7">
            <v>0.60600000000000009</v>
          </cell>
          <cell r="C7">
            <v>0.61</v>
          </cell>
          <cell r="D7">
            <v>0.59599999999999997</v>
          </cell>
          <cell r="E7">
            <v>0.59599999999999997</v>
          </cell>
          <cell r="F7">
            <v>0.54399999999999993</v>
          </cell>
          <cell r="G7">
            <v>0.58799999999999997</v>
          </cell>
          <cell r="H7">
            <v>0.54999999999999993</v>
          </cell>
          <cell r="I7">
            <v>0.54999999999999993</v>
          </cell>
          <cell r="J7">
            <v>0.53999999999999992</v>
          </cell>
        </row>
        <row r="13">
          <cell r="B13" t="str">
            <v>2020-1</v>
          </cell>
          <cell r="C13" t="str">
            <v>2020-2</v>
          </cell>
          <cell r="D13" t="str">
            <v>2021-1</v>
          </cell>
          <cell r="E13" t="str">
            <v>2021-2</v>
          </cell>
          <cell r="F13" t="str">
            <v>2022-1</v>
          </cell>
          <cell r="G13" t="str">
            <v>2022-2</v>
          </cell>
          <cell r="H13" t="str">
            <v>2023-1</v>
          </cell>
          <cell r="I13" t="str">
            <v>2023-2</v>
          </cell>
          <cell r="J13" t="str">
            <v>2024-1</v>
          </cell>
        </row>
        <row r="14">
          <cell r="A14" t="str">
            <v>Información y Comunicación</v>
          </cell>
          <cell r="B14">
            <v>0.64</v>
          </cell>
          <cell r="C14">
            <v>0.61</v>
          </cell>
          <cell r="D14">
            <v>0.5</v>
          </cell>
          <cell r="E14">
            <v>0.54</v>
          </cell>
          <cell r="F14">
            <v>0.5</v>
          </cell>
          <cell r="G14">
            <v>0.61</v>
          </cell>
          <cell r="H14">
            <v>0.56999999999999995</v>
          </cell>
          <cell r="I14">
            <v>0.56999999999999995</v>
          </cell>
          <cell r="J14">
            <v>0.56999999999999995</v>
          </cell>
        </row>
        <row r="39">
          <cell r="B39">
            <v>2020</v>
          </cell>
          <cell r="D39">
            <v>2021</v>
          </cell>
          <cell r="F39">
            <v>2022</v>
          </cell>
          <cell r="H39">
            <v>2023</v>
          </cell>
        </row>
        <row r="40">
          <cell r="A40" t="str">
            <v>Ambiente de Control</v>
          </cell>
          <cell r="B40">
            <v>0.57000000000000006</v>
          </cell>
          <cell r="D40">
            <v>0.57000000000000006</v>
          </cell>
          <cell r="F40">
            <v>0.52</v>
          </cell>
          <cell r="H40">
            <v>0.5</v>
          </cell>
        </row>
        <row r="41">
          <cell r="A41" t="str">
            <v>Gestión de Riesgos</v>
          </cell>
          <cell r="B41">
            <v>0.57499999999999996</v>
          </cell>
          <cell r="D41">
            <v>0.64</v>
          </cell>
          <cell r="F41">
            <v>0.60499999999999998</v>
          </cell>
          <cell r="H41">
            <v>0.53</v>
          </cell>
        </row>
        <row r="42">
          <cell r="A42" t="str">
            <v>Actividades de Control</v>
          </cell>
          <cell r="B42">
            <v>0.54</v>
          </cell>
          <cell r="D42">
            <v>0.625</v>
          </cell>
          <cell r="F42">
            <v>0.56000000000000005</v>
          </cell>
          <cell r="H42">
            <v>0.57999999999999996</v>
          </cell>
        </row>
        <row r="43">
          <cell r="A43" t="str">
            <v>Información y Comunicación</v>
          </cell>
          <cell r="B43">
            <v>0.625</v>
          </cell>
          <cell r="D43">
            <v>0.52</v>
          </cell>
          <cell r="F43">
            <v>0.55499999999999994</v>
          </cell>
          <cell r="H43">
            <v>0.56999999999999995</v>
          </cell>
        </row>
        <row r="44">
          <cell r="A44" t="str">
            <v>Actividades de Monitoreo</v>
          </cell>
          <cell r="B44">
            <v>0.73</v>
          </cell>
          <cell r="D44">
            <v>0.625</v>
          </cell>
          <cell r="F44">
            <v>0.59</v>
          </cell>
          <cell r="H44">
            <v>0.56999999999999995</v>
          </cell>
        </row>
        <row r="45">
          <cell r="B45">
            <v>0.6080000000000001</v>
          </cell>
          <cell r="D45">
            <v>0.59599999999999997</v>
          </cell>
          <cell r="F45">
            <v>0.56599999999999995</v>
          </cell>
          <cell r="H45">
            <v>0.54999999999999993</v>
          </cell>
        </row>
      </sheetData>
      <sheetData sheetId="10">
        <row r="2">
          <cell r="N2">
            <v>0.52083333333333337</v>
          </cell>
        </row>
        <row r="26">
          <cell r="N26">
            <v>0.5</v>
          </cell>
        </row>
        <row r="43">
          <cell r="N43">
            <v>0.54166666666666663</v>
          </cell>
        </row>
        <row r="55">
          <cell r="N55">
            <v>0.5714285714285714</v>
          </cell>
        </row>
        <row r="69">
          <cell r="N69">
            <v>0.5714285714285714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opLeftCell="A16" zoomScale="102" zoomScaleNormal="102" workbookViewId="0">
      <selection activeCell="A19" sqref="A19"/>
    </sheetView>
  </sheetViews>
  <sheetFormatPr baseColWidth="10" defaultColWidth="11.44140625" defaultRowHeight="13.8" x14ac:dyDescent="0.25"/>
  <cols>
    <col min="1" max="1" width="3.109375" style="1" customWidth="1"/>
    <col min="2" max="2" width="3.44140625" style="1" customWidth="1"/>
    <col min="3" max="3" width="35.5546875" style="1" customWidth="1"/>
    <col min="4" max="4" width="2.5546875" style="1" customWidth="1"/>
    <col min="5" max="5" width="20.6640625" style="1" customWidth="1"/>
    <col min="6" max="6" width="10.88671875" style="1" customWidth="1"/>
    <col min="7" max="7" width="23.44140625" style="1" customWidth="1"/>
    <col min="8" max="8" width="7.5546875" style="1" customWidth="1"/>
    <col min="9" max="9" width="155" style="1" customWidth="1"/>
    <col min="10" max="10" width="5.88671875" style="1" customWidth="1"/>
    <col min="11" max="11" width="28.109375" style="1" customWidth="1"/>
    <col min="12" max="12" width="4.33203125" style="1" customWidth="1"/>
    <col min="13" max="13" width="148.6640625" style="1" customWidth="1"/>
    <col min="14" max="14" width="5.88671875" style="1" customWidth="1"/>
    <col min="15" max="15" width="14.5546875" style="1" customWidth="1"/>
    <col min="16" max="16" width="7" style="1" customWidth="1"/>
    <col min="17" max="16384" width="11.44140625" style="1"/>
  </cols>
  <sheetData>
    <row r="1" spans="2:16" ht="14.4"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E3" s="6" t="s">
        <v>0</v>
      </c>
      <c r="F3" s="7" t="s">
        <v>1</v>
      </c>
      <c r="G3" s="7"/>
      <c r="H3" s="7"/>
      <c r="I3" s="7"/>
      <c r="J3" s="7"/>
      <c r="K3" s="7"/>
      <c r="L3" s="7"/>
      <c r="M3" s="7"/>
      <c r="N3" s="8"/>
      <c r="O3" s="8"/>
      <c r="P3" s="9"/>
    </row>
    <row r="4" spans="2:16" ht="18" customHeight="1" x14ac:dyDescent="0.25">
      <c r="B4" s="5"/>
      <c r="E4" s="10"/>
      <c r="F4" s="7"/>
      <c r="G4" s="7"/>
      <c r="H4" s="7"/>
      <c r="I4" s="7"/>
      <c r="J4" s="7"/>
      <c r="K4" s="7"/>
      <c r="L4" s="7"/>
      <c r="M4" s="7"/>
      <c r="N4" s="8"/>
      <c r="O4" s="8"/>
      <c r="P4" s="9"/>
    </row>
    <row r="5" spans="2:16" ht="41.25" customHeight="1" x14ac:dyDescent="0.25">
      <c r="B5" s="5"/>
      <c r="E5" s="11" t="s">
        <v>2</v>
      </c>
      <c r="F5" s="12" t="s">
        <v>3</v>
      </c>
      <c r="G5" s="13"/>
      <c r="H5" s="13"/>
      <c r="I5" s="13"/>
      <c r="J5" s="13"/>
      <c r="K5" s="13"/>
      <c r="L5" s="13"/>
      <c r="M5" s="14"/>
      <c r="N5" s="15"/>
      <c r="O5" s="15"/>
      <c r="P5" s="9"/>
    </row>
    <row r="6" spans="2:16" ht="18" customHeight="1" thickBot="1" x14ac:dyDescent="0.3">
      <c r="B6" s="5"/>
      <c r="E6" s="16"/>
      <c r="F6" s="15"/>
      <c r="G6" s="15"/>
      <c r="H6" s="15"/>
      <c r="I6" s="15"/>
      <c r="J6" s="15"/>
      <c r="K6" s="15"/>
      <c r="L6" s="15"/>
      <c r="P6" s="9"/>
    </row>
    <row r="7" spans="2:16" ht="93" customHeight="1" thickBot="1" x14ac:dyDescent="0.3">
      <c r="B7" s="5"/>
      <c r="I7" s="17" t="s">
        <v>4</v>
      </c>
      <c r="J7" s="18"/>
      <c r="K7" s="19"/>
      <c r="M7" s="20">
        <f>+AVERAGE(G25,G27,G29,G31,G33)</f>
        <v>0.54107142857142843</v>
      </c>
      <c r="N7" s="21"/>
      <c r="O7" s="21"/>
      <c r="P7" s="9"/>
    </row>
    <row r="8" spans="2:16" ht="18" customHeight="1" x14ac:dyDescent="0.25">
      <c r="B8" s="5"/>
      <c r="M8" s="22"/>
      <c r="N8" s="22"/>
      <c r="O8" s="22"/>
      <c r="P8" s="9"/>
    </row>
    <row r="9" spans="2:16" ht="18" customHeight="1" x14ac:dyDescent="0.25">
      <c r="B9" s="5"/>
      <c r="P9" s="9"/>
    </row>
    <row r="10" spans="2:16" x14ac:dyDescent="0.25">
      <c r="B10" s="5"/>
      <c r="P10" s="9"/>
    </row>
    <row r="11" spans="2:16" x14ac:dyDescent="0.25">
      <c r="B11" s="5"/>
      <c r="P11" s="9"/>
    </row>
    <row r="12" spans="2:16" x14ac:dyDescent="0.25">
      <c r="B12" s="5"/>
      <c r="P12" s="9"/>
    </row>
    <row r="13" spans="2:16" x14ac:dyDescent="0.25">
      <c r="B13" s="5"/>
      <c r="P13" s="9"/>
    </row>
    <row r="14" spans="2:16" x14ac:dyDescent="0.25">
      <c r="B14" s="5"/>
      <c r="P14" s="9"/>
    </row>
    <row r="15" spans="2:16" x14ac:dyDescent="0.25">
      <c r="B15" s="5"/>
      <c r="P15" s="9"/>
    </row>
    <row r="16" spans="2:16" x14ac:dyDescent="0.25">
      <c r="B16" s="5"/>
      <c r="P16" s="9"/>
    </row>
    <row r="17" spans="2:22" x14ac:dyDescent="0.25">
      <c r="B17" s="5"/>
      <c r="C17" s="23" t="s">
        <v>5</v>
      </c>
      <c r="D17" s="24"/>
      <c r="E17" s="24"/>
      <c r="F17" s="24"/>
      <c r="G17" s="24"/>
      <c r="H17" s="24"/>
      <c r="I17" s="24"/>
      <c r="J17" s="24"/>
      <c r="K17" s="24"/>
      <c r="L17" s="24"/>
      <c r="M17" s="25"/>
      <c r="N17" s="26"/>
      <c r="O17" s="26"/>
      <c r="P17" s="9"/>
    </row>
    <row r="18" spans="2:22" ht="15.75" customHeight="1" x14ac:dyDescent="0.25">
      <c r="B18" s="5"/>
      <c r="C18" s="27"/>
      <c r="D18" s="27"/>
      <c r="E18" s="27"/>
      <c r="F18" s="27"/>
      <c r="G18" s="27"/>
      <c r="H18" s="27"/>
      <c r="I18" s="27"/>
      <c r="J18" s="27"/>
      <c r="K18" s="27"/>
      <c r="L18" s="27"/>
      <c r="M18" s="27"/>
      <c r="N18" s="28"/>
      <c r="O18" s="28"/>
      <c r="P18" s="9"/>
    </row>
    <row r="19" spans="2:22" ht="240" customHeight="1" x14ac:dyDescent="0.25">
      <c r="B19" s="5"/>
      <c r="C19" s="29" t="s">
        <v>6</v>
      </c>
      <c r="D19" s="30"/>
      <c r="E19" s="31" t="s">
        <v>7</v>
      </c>
      <c r="F19" s="32" t="s">
        <v>8</v>
      </c>
      <c r="G19" s="33"/>
      <c r="H19" s="33"/>
      <c r="I19" s="33"/>
      <c r="J19" s="33"/>
      <c r="K19" s="33"/>
      <c r="L19" s="33"/>
      <c r="M19" s="34"/>
      <c r="N19" s="35"/>
      <c r="O19" s="35"/>
      <c r="P19" s="9"/>
    </row>
    <row r="20" spans="2:22" ht="87.45" customHeight="1" x14ac:dyDescent="0.25">
      <c r="B20" s="5"/>
      <c r="C20" s="29" t="s">
        <v>9</v>
      </c>
      <c r="D20" s="30"/>
      <c r="E20" s="31" t="s">
        <v>7</v>
      </c>
      <c r="F20" s="32" t="s">
        <v>50</v>
      </c>
      <c r="G20" s="33"/>
      <c r="H20" s="33"/>
      <c r="I20" s="33"/>
      <c r="J20" s="33"/>
      <c r="K20" s="33"/>
      <c r="L20" s="33"/>
      <c r="M20" s="34"/>
      <c r="N20" s="35"/>
      <c r="O20" s="35"/>
      <c r="P20" s="9"/>
    </row>
    <row r="21" spans="2:22" ht="96" customHeight="1" x14ac:dyDescent="0.25">
      <c r="B21" s="5"/>
      <c r="C21" s="36" t="s">
        <v>10</v>
      </c>
      <c r="D21" s="37"/>
      <c r="E21" s="31" t="s">
        <v>11</v>
      </c>
      <c r="F21" s="32" t="s">
        <v>12</v>
      </c>
      <c r="G21" s="33"/>
      <c r="H21" s="33"/>
      <c r="I21" s="33"/>
      <c r="J21" s="33"/>
      <c r="K21" s="33"/>
      <c r="L21" s="33"/>
      <c r="M21" s="34"/>
      <c r="N21" s="35"/>
      <c r="O21" s="35"/>
      <c r="P21" s="9"/>
    </row>
    <row r="22" spans="2:22" ht="12.6" customHeight="1" thickBot="1" x14ac:dyDescent="0.3">
      <c r="B22" s="5"/>
      <c r="G22" s="38"/>
      <c r="P22" s="9"/>
    </row>
    <row r="23" spans="2:22" ht="102.75" customHeight="1" thickBot="1" x14ac:dyDescent="0.3">
      <c r="B23" s="5"/>
      <c r="C23" s="39" t="s">
        <v>13</v>
      </c>
      <c r="D23" s="40"/>
      <c r="E23" s="39" t="s">
        <v>14</v>
      </c>
      <c r="F23" s="40"/>
      <c r="G23" s="39" t="s">
        <v>15</v>
      </c>
      <c r="H23" s="40"/>
      <c r="I23" s="41" t="s">
        <v>16</v>
      </c>
      <c r="J23" s="42"/>
      <c r="K23" s="43" t="s">
        <v>17</v>
      </c>
      <c r="L23" s="42"/>
      <c r="M23" s="44" t="s">
        <v>18</v>
      </c>
      <c r="N23" s="42"/>
      <c r="O23" s="45" t="s">
        <v>19</v>
      </c>
      <c r="P23" s="9"/>
      <c r="Q23" s="46"/>
    </row>
    <row r="24" spans="2:22" ht="6.75" customHeight="1" x14ac:dyDescent="0.25">
      <c r="B24" s="5"/>
      <c r="C24" s="47"/>
      <c r="D24" s="48"/>
      <c r="E24" s="48"/>
      <c r="F24" s="48"/>
      <c r="G24" s="48"/>
      <c r="H24" s="48"/>
      <c r="I24" s="49"/>
      <c r="J24" s="48"/>
      <c r="K24" s="49"/>
      <c r="L24" s="48"/>
      <c r="M24" s="48"/>
      <c r="N24" s="48"/>
      <c r="O24" s="48"/>
      <c r="P24" s="9"/>
    </row>
    <row r="25" spans="2:22" ht="344.4" customHeight="1" x14ac:dyDescent="0.25">
      <c r="B25" s="5"/>
      <c r="C25" s="50" t="s">
        <v>20</v>
      </c>
      <c r="D25" s="51"/>
      <c r="E25" s="52" t="str">
        <f>+IF([1]Hoja1!$N$2&gt;=0.5,"Si","No")</f>
        <v>Si</v>
      </c>
      <c r="F25" s="53"/>
      <c r="G25" s="54">
        <f>+[1]Hoja1!N2</f>
        <v>0.52083333333333337</v>
      </c>
      <c r="H25" s="53"/>
      <c r="I25" s="55" t="s">
        <v>21</v>
      </c>
      <c r="J25" s="56"/>
      <c r="K25" s="57">
        <v>0.5</v>
      </c>
      <c r="L25" s="58"/>
      <c r="M25" s="55" t="s">
        <v>22</v>
      </c>
      <c r="N25" s="59"/>
      <c r="O25" s="60">
        <f>G25-K25</f>
        <v>2.083333333333337E-2</v>
      </c>
      <c r="P25" s="61"/>
      <c r="Q25" s="62"/>
      <c r="R25" s="62"/>
      <c r="S25" s="62"/>
      <c r="T25" s="62"/>
      <c r="U25" s="62"/>
      <c r="V25" s="62"/>
    </row>
    <row r="26" spans="2:22" ht="6.75" customHeight="1" x14ac:dyDescent="0.25">
      <c r="B26" s="5"/>
      <c r="C26" s="47"/>
      <c r="D26" s="48"/>
      <c r="E26" s="63"/>
      <c r="F26" s="48"/>
      <c r="G26" s="64"/>
      <c r="H26" s="48"/>
      <c r="I26" s="65"/>
      <c r="J26" s="48"/>
      <c r="K26" s="49"/>
      <c r="L26" s="48"/>
      <c r="M26" s="66"/>
      <c r="N26" s="66"/>
      <c r="O26" s="67"/>
      <c r="P26" s="9"/>
    </row>
    <row r="27" spans="2:22" ht="343.2" customHeight="1" x14ac:dyDescent="0.25">
      <c r="B27" s="5"/>
      <c r="C27" s="68" t="s">
        <v>23</v>
      </c>
      <c r="D27" s="51"/>
      <c r="E27" s="52" t="str">
        <f>+IF([1]Hoja1!$N$26&gt;=0.5,"Si","No")</f>
        <v>Si</v>
      </c>
      <c r="F27" s="48"/>
      <c r="G27" s="54">
        <f>+[1]Hoja1!N26</f>
        <v>0.5</v>
      </c>
      <c r="H27" s="48"/>
      <c r="I27" s="69" t="s">
        <v>24</v>
      </c>
      <c r="J27" s="48"/>
      <c r="K27" s="57">
        <v>0.53</v>
      </c>
      <c r="L27" s="70"/>
      <c r="M27" s="69" t="s">
        <v>25</v>
      </c>
      <c r="N27" s="59"/>
      <c r="O27" s="60">
        <f>G27-K27</f>
        <v>-3.0000000000000027E-2</v>
      </c>
      <c r="P27" s="9"/>
    </row>
    <row r="28" spans="2:22" ht="6.75" customHeight="1" x14ac:dyDescent="0.25">
      <c r="B28" s="5"/>
      <c r="C28" s="47"/>
      <c r="D28" s="48"/>
      <c r="E28" s="63"/>
      <c r="F28" s="48"/>
      <c r="G28" s="64"/>
      <c r="H28" s="48"/>
      <c r="I28" s="65"/>
      <c r="J28" s="48"/>
      <c r="K28" s="49"/>
      <c r="L28" s="48"/>
      <c r="M28" s="66"/>
      <c r="N28" s="66"/>
      <c r="O28" s="67"/>
      <c r="P28" s="9"/>
    </row>
    <row r="29" spans="2:22" ht="409.2" customHeight="1" x14ac:dyDescent="0.25">
      <c r="B29" s="5"/>
      <c r="C29" s="71" t="s">
        <v>26</v>
      </c>
      <c r="D29" s="51"/>
      <c r="E29" s="52" t="str">
        <f>+IF([1]Hoja1!$N$43&gt;=0.5,"Si","No")</f>
        <v>Si</v>
      </c>
      <c r="F29" s="48"/>
      <c r="G29" s="54">
        <f>+[1]Hoja1!N43</f>
        <v>0.54166666666666663</v>
      </c>
      <c r="H29" s="48"/>
      <c r="I29" s="69" t="s">
        <v>27</v>
      </c>
      <c r="J29" s="48"/>
      <c r="K29" s="57">
        <v>0.57999999999999996</v>
      </c>
      <c r="L29" s="70"/>
      <c r="M29" s="69" t="s">
        <v>28</v>
      </c>
      <c r="N29" s="59"/>
      <c r="O29" s="60">
        <f>G29-K29</f>
        <v>-3.833333333333333E-2</v>
      </c>
      <c r="P29" s="9"/>
    </row>
    <row r="30" spans="2:22" ht="6.75" customHeight="1" x14ac:dyDescent="0.25">
      <c r="B30" s="5"/>
      <c r="C30" s="47"/>
      <c r="D30" s="48"/>
      <c r="E30" s="63"/>
      <c r="F30" s="48"/>
      <c r="G30" s="64"/>
      <c r="H30" s="48"/>
      <c r="I30" s="65"/>
      <c r="J30" s="48"/>
      <c r="K30" s="49"/>
      <c r="L30" s="48"/>
      <c r="M30" s="66"/>
      <c r="N30" s="66"/>
      <c r="O30" s="67"/>
      <c r="P30" s="9"/>
    </row>
    <row r="31" spans="2:22" ht="409.2" customHeight="1" x14ac:dyDescent="0.25">
      <c r="B31" s="5"/>
      <c r="C31" s="72" t="s">
        <v>29</v>
      </c>
      <c r="D31" s="51"/>
      <c r="E31" s="52" t="str">
        <f>+IF([1]Hoja1!$N$55&gt;=0.5,"Si","No")</f>
        <v>Si</v>
      </c>
      <c r="F31" s="48"/>
      <c r="G31" s="54">
        <f>+[1]Hoja1!N55</f>
        <v>0.5714285714285714</v>
      </c>
      <c r="H31" s="48"/>
      <c r="I31" s="69" t="s">
        <v>30</v>
      </c>
      <c r="J31" s="48"/>
      <c r="K31" s="57">
        <v>0.56999999999999995</v>
      </c>
      <c r="L31" s="70"/>
      <c r="M31" s="69" t="s">
        <v>31</v>
      </c>
      <c r="N31" s="59"/>
      <c r="O31" s="60">
        <f>G31-K31</f>
        <v>1.4285714285714457E-3</v>
      </c>
      <c r="P31" s="9"/>
    </row>
    <row r="32" spans="2:22" ht="6.75" customHeight="1" x14ac:dyDescent="0.25">
      <c r="B32" s="5"/>
      <c r="C32" s="47"/>
      <c r="D32" s="48"/>
      <c r="E32" s="63"/>
      <c r="F32" s="48"/>
      <c r="G32" s="64"/>
      <c r="H32" s="48"/>
      <c r="I32" s="65"/>
      <c r="J32" s="48"/>
      <c r="K32" s="49"/>
      <c r="L32" s="48"/>
      <c r="M32" s="66"/>
      <c r="N32" s="66"/>
      <c r="O32" s="67"/>
      <c r="P32" s="9"/>
    </row>
    <row r="33" spans="2:16" ht="409.2" customHeight="1" thickBot="1" x14ac:dyDescent="0.3">
      <c r="B33" s="5"/>
      <c r="C33" s="73" t="s">
        <v>32</v>
      </c>
      <c r="D33" s="51"/>
      <c r="E33" s="52" t="str">
        <f>+IF([1]Hoja1!$N$69&gt;=0.5,"Si","No")</f>
        <v>Si</v>
      </c>
      <c r="F33" s="48"/>
      <c r="G33" s="54">
        <f>+[1]Hoja1!N69</f>
        <v>0.5714285714285714</v>
      </c>
      <c r="H33" s="48"/>
      <c r="I33" s="74" t="s">
        <v>33</v>
      </c>
      <c r="J33" s="48"/>
      <c r="K33" s="57">
        <v>0.56999999999999995</v>
      </c>
      <c r="L33" s="70"/>
      <c r="M33" s="74" t="s">
        <v>34</v>
      </c>
      <c r="N33" s="59"/>
      <c r="O33" s="60">
        <f>G33-K33</f>
        <v>1.4285714285714457E-3</v>
      </c>
      <c r="P33" s="9"/>
    </row>
    <row r="34" spans="2:16" x14ac:dyDescent="0.25">
      <c r="B34" s="5"/>
      <c r="C34" s="75"/>
      <c r="D34" s="75"/>
      <c r="E34" s="28"/>
      <c r="M34" s="76"/>
      <c r="N34" s="76"/>
      <c r="O34" s="76"/>
      <c r="P34" s="9"/>
    </row>
    <row r="35" spans="2:16" x14ac:dyDescent="0.25">
      <c r="B35" s="5"/>
      <c r="C35" s="77"/>
      <c r="D35" s="75"/>
      <c r="E35" s="28"/>
      <c r="M35" s="76"/>
      <c r="N35" s="76"/>
      <c r="O35" s="76"/>
      <c r="P35" s="9"/>
    </row>
    <row r="36" spans="2:16" x14ac:dyDescent="0.25">
      <c r="B36" s="5"/>
      <c r="C36" s="78"/>
      <c r="P36" s="9"/>
    </row>
    <row r="37" spans="2:16" ht="14.4" thickBot="1" x14ac:dyDescent="0.3">
      <c r="B37" s="79"/>
      <c r="C37" s="80"/>
      <c r="D37" s="80"/>
      <c r="E37" s="80"/>
      <c r="F37" s="80"/>
      <c r="G37" s="80"/>
      <c r="H37" s="80"/>
      <c r="I37" s="80"/>
      <c r="J37" s="80"/>
      <c r="K37" s="80"/>
      <c r="L37" s="80"/>
      <c r="M37" s="80"/>
      <c r="N37" s="80"/>
      <c r="O37" s="80"/>
      <c r="P37" s="81"/>
    </row>
    <row r="38" spans="2:16" ht="14.4"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45941D54-0A16-46FD-A629-4687D4ACB59F}">
            <xm:f>0</xm:f>
            <xm:f>'[Formato-informe-sci-parametrizado-final 2024.xlsx]Analisis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9EF2F929-524D-4D42-98C5-D34091D8C7FC}">
            <xm:f>0</xm:f>
            <xm:f>'[Formato-informe-sci-parametrizado-final 2024.xlsx]Analisis de Resultados'!#REF!</xm:f>
            <x14:dxf>
              <fill>
                <patternFill>
                  <bgColor rgb="FFFF0000"/>
                </patternFill>
              </fill>
            </x14:dxf>
          </x14:cfRule>
          <xm:sqref>K25</xm:sqref>
        </x14:conditionalFormatting>
        <x14:conditionalFormatting xmlns:xm="http://schemas.microsoft.com/office/excel/2006/main">
          <x14:cfRule type="cellIs" priority="16" operator="between" id="{56111B34-C2CB-4A2A-9F4D-CD652A5F92F0}">
            <xm:f>0</xm:f>
            <xm:f>'[Formato-informe-sci-parametrizado-final 2024.xlsx]Analisis de Resultados'!#REF!</xm:f>
            <x14:dxf>
              <fill>
                <patternFill>
                  <bgColor rgb="FFFF0000"/>
                </patternFill>
              </fill>
            </x14:dxf>
          </x14:cfRule>
          <xm:sqref>K27</xm:sqref>
        </x14:conditionalFormatting>
        <x14:conditionalFormatting xmlns:xm="http://schemas.microsoft.com/office/excel/2006/main">
          <x14:cfRule type="cellIs" priority="12" operator="between" id="{ABAF1308-FDCC-46F9-B409-781301B250EC}">
            <xm:f>0</xm:f>
            <xm:f>'[Formato-informe-sci-parametrizado-final 2024.xlsx]Analisis de Resultados'!#REF!</xm:f>
            <x14:dxf>
              <fill>
                <patternFill>
                  <bgColor rgb="FFFF0000"/>
                </patternFill>
              </fill>
            </x14:dxf>
          </x14:cfRule>
          <xm:sqref>K29</xm:sqref>
        </x14:conditionalFormatting>
        <x14:conditionalFormatting xmlns:xm="http://schemas.microsoft.com/office/excel/2006/main">
          <x14:cfRule type="cellIs" priority="8" operator="between" id="{11508B04-A333-454B-8A44-89263E82F9BE}">
            <xm:f>0</xm:f>
            <xm:f>'[Formato-informe-sci-parametrizado-final 2024.xlsx]Analisis de Resultados'!#REF!</xm:f>
            <x14:dxf>
              <fill>
                <patternFill>
                  <bgColor rgb="FFFF0000"/>
                </patternFill>
              </fill>
            </x14:dxf>
          </x14:cfRule>
          <xm:sqref>K31</xm:sqref>
        </x14:conditionalFormatting>
        <x14:conditionalFormatting xmlns:xm="http://schemas.microsoft.com/office/excel/2006/main">
          <x14:cfRule type="cellIs" priority="4" operator="between" id="{6ABD560A-5CDE-47AF-9BFE-C8F312074C65}">
            <xm:f>0</xm:f>
            <xm:f>'[Formato-informe-sci-parametrizado-final 2024.xlsx]Analisis de Resultados'!#REF!</xm:f>
            <x14:dxf>
              <fill>
                <patternFill>
                  <bgColor rgb="FFFF0000"/>
                </patternFill>
              </fill>
            </x14:dxf>
          </x14:cfRule>
          <xm:sqref>K33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tabSelected="1" topLeftCell="A34" workbookViewId="0">
      <selection activeCell="G35" sqref="G35"/>
    </sheetView>
  </sheetViews>
  <sheetFormatPr baseColWidth="10" defaultRowHeight="13.2" x14ac:dyDescent="0.25"/>
  <cols>
    <col min="1" max="1" width="25.6640625" customWidth="1"/>
    <col min="7" max="7" width="12.5546875" customWidth="1"/>
  </cols>
  <sheetData>
    <row r="1" spans="1:10" ht="13.8" x14ac:dyDescent="0.25">
      <c r="A1" s="82" t="s">
        <v>35</v>
      </c>
      <c r="B1" s="82" t="s">
        <v>36</v>
      </c>
      <c r="C1" s="82" t="s">
        <v>37</v>
      </c>
      <c r="D1" s="82" t="s">
        <v>38</v>
      </c>
      <c r="E1" s="82" t="s">
        <v>39</v>
      </c>
      <c r="F1" s="82" t="s">
        <v>40</v>
      </c>
      <c r="G1" s="82" t="s">
        <v>41</v>
      </c>
      <c r="H1" s="82" t="s">
        <v>42</v>
      </c>
      <c r="I1" s="82" t="s">
        <v>43</v>
      </c>
      <c r="J1" s="82" t="s">
        <v>3</v>
      </c>
    </row>
    <row r="2" spans="1:10" ht="13.8" x14ac:dyDescent="0.25">
      <c r="A2" s="83" t="s">
        <v>44</v>
      </c>
      <c r="B2" s="84">
        <v>0.54</v>
      </c>
      <c r="C2" s="84">
        <v>0.6</v>
      </c>
      <c r="D2" s="84">
        <v>0.6</v>
      </c>
      <c r="E2" s="84">
        <v>0.54</v>
      </c>
      <c r="F2" s="84">
        <v>0.52</v>
      </c>
      <c r="G2" s="84">
        <v>0.52</v>
      </c>
      <c r="H2" s="84">
        <v>0.5</v>
      </c>
      <c r="I2" s="84">
        <v>0.5</v>
      </c>
      <c r="J2" s="84">
        <v>0.52</v>
      </c>
    </row>
    <row r="3" spans="1:10" ht="13.8" x14ac:dyDescent="0.25">
      <c r="A3" s="83" t="s">
        <v>45</v>
      </c>
      <c r="B3" s="84">
        <v>0.56000000000000005</v>
      </c>
      <c r="C3" s="84">
        <v>0.59</v>
      </c>
      <c r="D3" s="84">
        <v>0.66</v>
      </c>
      <c r="E3" s="84">
        <v>0.62</v>
      </c>
      <c r="F3" s="84">
        <v>0.59</v>
      </c>
      <c r="G3" s="84">
        <v>0.62</v>
      </c>
      <c r="H3" s="84">
        <v>0.53</v>
      </c>
      <c r="I3" s="84">
        <v>0.53</v>
      </c>
      <c r="J3" s="84">
        <v>0.5</v>
      </c>
    </row>
    <row r="4" spans="1:10" ht="13.8" x14ac:dyDescent="0.25">
      <c r="A4" s="83" t="s">
        <v>46</v>
      </c>
      <c r="B4" s="84">
        <v>0.54</v>
      </c>
      <c r="C4" s="84">
        <v>0.54</v>
      </c>
      <c r="D4" s="84">
        <v>0.54</v>
      </c>
      <c r="E4" s="84">
        <v>0.71</v>
      </c>
      <c r="F4" s="84">
        <v>0.54</v>
      </c>
      <c r="G4" s="84">
        <v>0.57999999999999996</v>
      </c>
      <c r="H4" s="84">
        <v>0.57999999999999996</v>
      </c>
      <c r="I4" s="84">
        <v>0.57999999999999996</v>
      </c>
      <c r="J4" s="84">
        <v>0.54</v>
      </c>
    </row>
    <row r="5" spans="1:10" ht="27.6" x14ac:dyDescent="0.25">
      <c r="A5" s="83" t="s">
        <v>47</v>
      </c>
      <c r="B5" s="84">
        <v>0.64</v>
      </c>
      <c r="C5" s="84">
        <v>0.61</v>
      </c>
      <c r="D5" s="84">
        <v>0.5</v>
      </c>
      <c r="E5" s="84">
        <v>0.54</v>
      </c>
      <c r="F5" s="84">
        <v>0.5</v>
      </c>
      <c r="G5" s="84">
        <v>0.61</v>
      </c>
      <c r="H5" s="84">
        <v>0.56999999999999995</v>
      </c>
      <c r="I5" s="84">
        <v>0.56999999999999995</v>
      </c>
      <c r="J5" s="84">
        <v>0.56999999999999995</v>
      </c>
    </row>
    <row r="6" spans="1:10" ht="27.6" x14ac:dyDescent="0.25">
      <c r="A6" s="83" t="s">
        <v>48</v>
      </c>
      <c r="B6" s="84">
        <v>0.75</v>
      </c>
      <c r="C6" s="84">
        <v>0.71</v>
      </c>
      <c r="D6" s="84">
        <v>0.68</v>
      </c>
      <c r="E6" s="84">
        <v>0.56999999999999995</v>
      </c>
      <c r="F6" s="84">
        <v>0.56999999999999995</v>
      </c>
      <c r="G6" s="84">
        <v>0.61</v>
      </c>
      <c r="H6" s="84">
        <v>0.56999999999999995</v>
      </c>
      <c r="I6" s="84">
        <v>0.56999999999999995</v>
      </c>
      <c r="J6" s="84">
        <v>0.56999999999999995</v>
      </c>
    </row>
    <row r="7" spans="1:10" ht="15" x14ac:dyDescent="0.25">
      <c r="A7" s="85" t="s">
        <v>49</v>
      </c>
      <c r="B7" s="84">
        <f t="shared" ref="B7:J7" si="0">AVERAGE(B2:B6)</f>
        <v>0.60600000000000009</v>
      </c>
      <c r="C7" s="84">
        <f t="shared" si="0"/>
        <v>0.61</v>
      </c>
      <c r="D7" s="84">
        <f t="shared" si="0"/>
        <v>0.59599999999999997</v>
      </c>
      <c r="E7" s="84">
        <f t="shared" si="0"/>
        <v>0.59599999999999997</v>
      </c>
      <c r="F7" s="84">
        <f t="shared" si="0"/>
        <v>0.54399999999999993</v>
      </c>
      <c r="G7" s="84">
        <f t="shared" si="0"/>
        <v>0.58799999999999997</v>
      </c>
      <c r="H7" s="84">
        <f>AVERAGE(H2:H6)</f>
        <v>0.54999999999999993</v>
      </c>
      <c r="I7" s="84">
        <f t="shared" si="0"/>
        <v>0.54999999999999993</v>
      </c>
      <c r="J7" s="84">
        <f t="shared" si="0"/>
        <v>0.53999999999999992</v>
      </c>
    </row>
    <row r="10" spans="1:10" ht="13.95" customHeight="1" x14ac:dyDescent="0.25"/>
    <row r="13" spans="1:10" ht="13.8" x14ac:dyDescent="0.25">
      <c r="A13" s="86" t="s">
        <v>35</v>
      </c>
      <c r="B13" s="86" t="s">
        <v>36</v>
      </c>
      <c r="C13" s="86" t="s">
        <v>37</v>
      </c>
      <c r="D13" s="86" t="s">
        <v>38</v>
      </c>
      <c r="E13" s="86" t="s">
        <v>39</v>
      </c>
      <c r="F13" s="86" t="s">
        <v>40</v>
      </c>
      <c r="G13" s="86" t="s">
        <v>41</v>
      </c>
      <c r="H13" s="82" t="s">
        <v>42</v>
      </c>
      <c r="I13" s="82" t="s">
        <v>43</v>
      </c>
      <c r="J13" s="82" t="s">
        <v>3</v>
      </c>
    </row>
    <row r="14" spans="1:10" ht="27.6" x14ac:dyDescent="0.25">
      <c r="A14" s="83" t="s">
        <v>47</v>
      </c>
      <c r="B14" s="87">
        <v>0.64</v>
      </c>
      <c r="C14" s="87">
        <v>0.61</v>
      </c>
      <c r="D14" s="87">
        <v>0.5</v>
      </c>
      <c r="E14" s="87">
        <v>0.54</v>
      </c>
      <c r="F14" s="87">
        <v>0.5</v>
      </c>
      <c r="G14" s="87">
        <v>0.61</v>
      </c>
      <c r="H14" s="84">
        <v>0.56999999999999995</v>
      </c>
      <c r="I14" s="84">
        <v>0.56999999999999995</v>
      </c>
      <c r="J14" s="84">
        <v>0.56999999999999995</v>
      </c>
    </row>
    <row r="38" spans="1:9" ht="15" x14ac:dyDescent="0.25">
      <c r="A38" s="88"/>
      <c r="B38" s="88"/>
      <c r="C38" s="88"/>
      <c r="D38" s="88"/>
      <c r="E38" s="88"/>
      <c r="F38" s="88"/>
      <c r="G38" s="88"/>
    </row>
    <row r="39" spans="1:9" ht="13.2" customHeight="1" x14ac:dyDescent="0.25">
      <c r="A39" s="89" t="s">
        <v>35</v>
      </c>
      <c r="B39" s="90">
        <v>2020</v>
      </c>
      <c r="C39" s="90"/>
      <c r="D39" s="90">
        <v>2021</v>
      </c>
      <c r="E39" s="90"/>
      <c r="F39" s="90">
        <v>2022</v>
      </c>
      <c r="G39" s="90"/>
      <c r="H39" s="90">
        <v>2023</v>
      </c>
      <c r="I39" s="90"/>
    </row>
    <row r="40" spans="1:9" ht="15" x14ac:dyDescent="0.25">
      <c r="A40" s="91" t="s">
        <v>44</v>
      </c>
      <c r="B40" s="92">
        <f>AVERAGE(B2,C2)</f>
        <v>0.57000000000000006</v>
      </c>
      <c r="C40" s="93"/>
      <c r="D40" s="92">
        <f>AVERAGE(D2,E2)</f>
        <v>0.57000000000000006</v>
      </c>
      <c r="E40" s="93"/>
      <c r="F40" s="92">
        <f t="shared" ref="F40:F44" si="1">AVERAGE(F2,G2)</f>
        <v>0.52</v>
      </c>
      <c r="G40" s="93"/>
      <c r="H40" s="94">
        <f>AVERAGE(H2:I2)</f>
        <v>0.5</v>
      </c>
      <c r="I40" s="95"/>
    </row>
    <row r="41" spans="1:9" ht="15" x14ac:dyDescent="0.25">
      <c r="A41" s="91" t="s">
        <v>45</v>
      </c>
      <c r="B41" s="92">
        <f>AVERAGE(B3,C3)</f>
        <v>0.57499999999999996</v>
      </c>
      <c r="C41" s="93"/>
      <c r="D41" s="92">
        <f>AVERAGE(D3,E3)</f>
        <v>0.64</v>
      </c>
      <c r="E41" s="93"/>
      <c r="F41" s="92">
        <f t="shared" si="1"/>
        <v>0.60499999999999998</v>
      </c>
      <c r="G41" s="93"/>
      <c r="H41" s="94">
        <f>AVERAGE(H3:I3)</f>
        <v>0.53</v>
      </c>
      <c r="I41" s="95"/>
    </row>
    <row r="42" spans="1:9" ht="30" x14ac:dyDescent="0.25">
      <c r="A42" s="91" t="s">
        <v>46</v>
      </c>
      <c r="B42" s="92">
        <f t="shared" ref="B42:B44" si="2">AVERAGE(B4,C4)</f>
        <v>0.54</v>
      </c>
      <c r="C42" s="93"/>
      <c r="D42" s="92">
        <f t="shared" ref="D42:D44" si="3">AVERAGE(D4,E4)</f>
        <v>0.625</v>
      </c>
      <c r="E42" s="93"/>
      <c r="F42" s="92">
        <f t="shared" si="1"/>
        <v>0.56000000000000005</v>
      </c>
      <c r="G42" s="93"/>
      <c r="H42" s="94">
        <f t="shared" ref="H42:H45" si="4">AVERAGE(H4:I4)</f>
        <v>0.57999999999999996</v>
      </c>
      <c r="I42" s="95"/>
    </row>
    <row r="43" spans="1:9" ht="30" x14ac:dyDescent="0.25">
      <c r="A43" s="91" t="s">
        <v>47</v>
      </c>
      <c r="B43" s="92">
        <f t="shared" si="2"/>
        <v>0.625</v>
      </c>
      <c r="C43" s="93"/>
      <c r="D43" s="92">
        <f t="shared" si="3"/>
        <v>0.52</v>
      </c>
      <c r="E43" s="93"/>
      <c r="F43" s="92">
        <f t="shared" si="1"/>
        <v>0.55499999999999994</v>
      </c>
      <c r="G43" s="93"/>
      <c r="H43" s="94">
        <f t="shared" si="4"/>
        <v>0.56999999999999995</v>
      </c>
      <c r="I43" s="95"/>
    </row>
    <row r="44" spans="1:9" ht="30" x14ac:dyDescent="0.25">
      <c r="A44" s="91" t="s">
        <v>48</v>
      </c>
      <c r="B44" s="92">
        <f t="shared" si="2"/>
        <v>0.73</v>
      </c>
      <c r="C44" s="93"/>
      <c r="D44" s="92">
        <f t="shared" si="3"/>
        <v>0.625</v>
      </c>
      <c r="E44" s="93"/>
      <c r="F44" s="92">
        <f t="shared" si="1"/>
        <v>0.59</v>
      </c>
      <c r="G44" s="93"/>
      <c r="H44" s="94">
        <f t="shared" si="4"/>
        <v>0.56999999999999995</v>
      </c>
      <c r="I44" s="95"/>
    </row>
    <row r="45" spans="1:9" ht="15" x14ac:dyDescent="0.25">
      <c r="A45" s="85" t="s">
        <v>49</v>
      </c>
      <c r="B45" s="96">
        <f>AVERAGE(B7,C7)</f>
        <v>0.6080000000000001</v>
      </c>
      <c r="C45" s="90"/>
      <c r="D45" s="96">
        <f>AVERAGE(D7,E7)</f>
        <v>0.59599999999999997</v>
      </c>
      <c r="E45" s="90"/>
      <c r="F45" s="96">
        <f>AVERAGE(F7,G7)</f>
        <v>0.56599999999999995</v>
      </c>
      <c r="G45" s="90"/>
      <c r="H45" s="96">
        <f t="shared" si="4"/>
        <v>0.54999999999999993</v>
      </c>
      <c r="I45" s="90"/>
    </row>
    <row r="48" spans="1:9" ht="13.2" customHeight="1" x14ac:dyDescent="0.25"/>
  </sheetData>
  <mergeCells count="28">
    <mergeCell ref="B45:C45"/>
    <mergeCell ref="D45:E45"/>
    <mergeCell ref="F45:G45"/>
    <mergeCell ref="H45:I45"/>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GRAFICAS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REGINA GONZALEZ GONZALEZ</dc:creator>
  <cp:lastModifiedBy>CLAUDIA REGINA GONZALEZ GONZALEZ</cp:lastModifiedBy>
  <cp:lastPrinted>2024-07-31T20:09:43Z</cp:lastPrinted>
  <dcterms:created xsi:type="dcterms:W3CDTF">2024-07-31T20:02:11Z</dcterms:created>
  <dcterms:modified xsi:type="dcterms:W3CDTF">2024-07-31T20:11:04Z</dcterms:modified>
</cp:coreProperties>
</file>