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C:\Users\john.osorio\Desktop\"/>
    </mc:Choice>
  </mc:AlternateContent>
  <xr:revisionPtr revIDLastSave="0" documentId="8_{A8145C7E-A63F-4AE5-96F1-0D5AF39CDDA6}" xr6:coauthVersionLast="36" xr6:coauthVersionMax="36" xr10:uidLastSave="{00000000-0000-0000-0000-000000000000}"/>
  <bookViews>
    <workbookView xWindow="0" yWindow="0" windowWidth="21570" windowHeight="7980" activeTab="2" xr2:uid="{00000000-000D-0000-FFFF-FFFF00000000}"/>
  </bookViews>
  <sheets>
    <sheet name="Consolidado de Cumplimiento" sheetId="10" r:id="rId1"/>
    <sheet name="Gestion del Riesgo" sheetId="4" r:id="rId2"/>
    <sheet name="Racionalización trámites" sheetId="7" r:id="rId3"/>
    <sheet name="Atención al ciudadano" sheetId="5" r:id="rId4"/>
    <sheet name="Rendición de cuentas" sheetId="3" r:id="rId5"/>
    <sheet name="Transparencia" sheetId="1" r:id="rId6"/>
    <sheet name="Otras iniciativas" sheetId="12" r:id="rId7"/>
    <sheet name="TRÁMITE 2021" sheetId="28" r:id="rId8"/>
    <sheet name="1" sheetId="25" r:id="rId9"/>
    <sheet name="2" sheetId="27" r:id="rId10"/>
  </sheets>
  <definedNames>
    <definedName name="_xlnm.Print_Area" localSheetId="9">'2'!$A$1:$G$11</definedName>
    <definedName name="_xlnm.Print_Area" localSheetId="3">'Atención al ciudadano'!$A$1:$J$18</definedName>
    <definedName name="_xlnm.Print_Area" localSheetId="6">'Otras iniciativas'!$A$1:$K$8</definedName>
    <definedName name="_xlnm.Print_Area" localSheetId="2">'Racionalización trámites'!$A$1:$J$15</definedName>
    <definedName name="_xlnm.Print_Area" localSheetId="4">'Rendición de cuentas'!$A$1:$J$18</definedName>
    <definedName name="_xlnm.Print_Area" localSheetId="5">Transparencia!$A$1:$K$17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6" i="1" l="1"/>
  <c r="P7" i="1" l="1"/>
  <c r="N15" i="10" l="1"/>
  <c r="L47" i="25"/>
  <c r="K47" i="25"/>
  <c r="J47" i="25"/>
  <c r="I45" i="25"/>
  <c r="H45" i="25"/>
  <c r="H47" i="25" s="1"/>
  <c r="I43" i="25"/>
  <c r="I42" i="25"/>
  <c r="I47" i="25" l="1"/>
  <c r="L16" i="4"/>
  <c r="D11" i="27" l="1"/>
  <c r="B6" i="25"/>
  <c r="I15" i="7" l="1"/>
  <c r="I12" i="4" l="1"/>
  <c r="F5" i="10" l="1"/>
  <c r="B2" i="25"/>
  <c r="D11" i="10"/>
  <c r="E11" i="10" l="1"/>
  <c r="F9" i="10" l="1"/>
  <c r="I18" i="5" l="1"/>
  <c r="H18" i="5"/>
  <c r="C7" i="10" s="1"/>
  <c r="G18" i="5"/>
  <c r="H15" i="7"/>
  <c r="C6" i="10" s="1"/>
  <c r="G15" i="7"/>
  <c r="G12" i="4"/>
  <c r="I18" i="3"/>
  <c r="H17" i="1"/>
  <c r="B11" i="10" s="1"/>
  <c r="H18" i="3"/>
  <c r="G18" i="3"/>
  <c r="H12" i="4"/>
  <c r="C11" i="10" l="1"/>
  <c r="F7" i="10"/>
  <c r="F11"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Sala Juntas Gerencia 5 piso</author>
  </authors>
  <commentList>
    <comment ref="E6" authorId="0" shapeId="0" xr:uid="{00000000-0006-0000-0300-000001000000}">
      <text>
        <r>
          <rPr>
            <b/>
            <sz val="12"/>
            <color indexed="81"/>
            <rFont val="Tahoma"/>
            <family val="2"/>
          </rPr>
          <t>infraestructrua
personal y funciones
lineamientos de actividades a realizar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Sala Juntas Gerencia 5 piso</author>
  </authors>
  <commentList>
    <comment ref="D8" authorId="0" shapeId="0" xr:uid="{00000000-0006-0000-0500-000001000000}">
      <text>
        <r>
          <rPr>
            <b/>
            <sz val="9"/>
            <color indexed="81"/>
            <rFont val="Tahoma"/>
            <family val="2"/>
          </rPr>
          <t>incluir en los comités técnicos</t>
        </r>
        <r>
          <rPr>
            <sz val="9"/>
            <color indexed="81"/>
            <rFont val="Tahoma"/>
            <family val="2"/>
          </rPr>
          <t xml:space="preserve">
</t>
        </r>
      </text>
    </comment>
  </commentList>
</comments>
</file>

<file path=xl/sharedStrings.xml><?xml version="1.0" encoding="utf-8"?>
<sst xmlns="http://schemas.openxmlformats.org/spreadsheetml/2006/main" count="598" uniqueCount="356">
  <si>
    <t>Oficina Control Interno y Evaluación</t>
  </si>
  <si>
    <t>1.1</t>
  </si>
  <si>
    <t>5.1</t>
  </si>
  <si>
    <t>4.2</t>
  </si>
  <si>
    <t>4.1</t>
  </si>
  <si>
    <t>3.3</t>
  </si>
  <si>
    <t>3.2</t>
  </si>
  <si>
    <t>3.1</t>
  </si>
  <si>
    <t>2.3</t>
  </si>
  <si>
    <t>2.2</t>
  </si>
  <si>
    <t>2.1</t>
  </si>
  <si>
    <t>1.3</t>
  </si>
  <si>
    <t>1.2</t>
  </si>
  <si>
    <t>Actividades cumplidas</t>
  </si>
  <si>
    <t>Fecha programada</t>
  </si>
  <si>
    <t xml:space="preserve">Responsable </t>
  </si>
  <si>
    <t>Meta o producto</t>
  </si>
  <si>
    <t xml:space="preserve"> Actividades</t>
  </si>
  <si>
    <t>Subcomponente</t>
  </si>
  <si>
    <t>Observaciones</t>
  </si>
  <si>
    <t>Componente 5:  Transparencia y Acceso a la Información</t>
  </si>
  <si>
    <t>Componente 1: Gestión del Riesgo de Corrupción  -Mapa de Riesgos de Corrupción</t>
  </si>
  <si>
    <t>Oficina Asesora de Planeación y Desarrollo Organizacional</t>
  </si>
  <si>
    <t>1.4</t>
  </si>
  <si>
    <t>Actividades</t>
  </si>
  <si>
    <t xml:space="preserve">Subcomponente </t>
  </si>
  <si>
    <t>ESE METROSALUD</t>
  </si>
  <si>
    <t>Evaluar las acciones del componente de Atención al ciudadano desarrolladas por la ESE Metrosalud</t>
  </si>
  <si>
    <t>Informe de uso de la plataforma</t>
  </si>
  <si>
    <t>Evaluar el componente de transparencia y acceso a la información desarrolladas por la ESE Metrosalud</t>
  </si>
  <si>
    <t>% cumplimiento acciones de evaluación</t>
  </si>
  <si>
    <t>Oficina de Control Interno y Evaluación</t>
  </si>
  <si>
    <t>Meta-Producto</t>
  </si>
  <si>
    <t xml:space="preserve">Indicadores </t>
  </si>
  <si>
    <t>Responsable</t>
  </si>
  <si>
    <t xml:space="preserve"> Fecha</t>
  </si>
  <si>
    <t xml:space="preserve">Total </t>
  </si>
  <si>
    <t>X</t>
  </si>
  <si>
    <t>Total</t>
  </si>
  <si>
    <t>Medir la percepción de la satisfacción de los usuarios con los servicios recibidos</t>
  </si>
  <si>
    <t xml:space="preserve"> </t>
  </si>
  <si>
    <t>% avance</t>
  </si>
  <si>
    <t>0 a 59% es</t>
  </si>
  <si>
    <t>Rojo</t>
  </si>
  <si>
    <t>De 60 a 79% es</t>
  </si>
  <si>
    <t>Amarillo</t>
  </si>
  <si>
    <t xml:space="preserve">De 80 a 100% es </t>
  </si>
  <si>
    <t>Verde</t>
  </si>
  <si>
    <t>Actividades cumplidas parcialmente</t>
  </si>
  <si>
    <t>%avance</t>
  </si>
  <si>
    <t>Fecha de seguimiento:</t>
  </si>
  <si>
    <t>Componente</t>
  </si>
  <si>
    <t>Componente 3:  Atención al ciudadano</t>
  </si>
  <si>
    <t>Componente 4:  Rendición de cuentas</t>
  </si>
  <si>
    <t>Componente 2:  Racionalización de trámites</t>
  </si>
  <si>
    <t>Componente 2: Racionalización de trámites</t>
  </si>
  <si>
    <t>Componente 3: Atención al ciudadano</t>
  </si>
  <si>
    <t>Componente 4: Rendición de cuentas</t>
  </si>
  <si>
    <t>Zona baja</t>
  </si>
  <si>
    <t>Zona Media</t>
  </si>
  <si>
    <t>Zona Alta</t>
  </si>
  <si>
    <t xml:space="preserve"> Nota: Los porcentajes de avance registrados en esta tabla, se refieren estrictamente a las metas que ya se cumplieron en su totalidad. No incluyen las metas que se encuentran en proceso, aún con tiempo programado para su ejecución, y con avances parciales a la fecha.</t>
  </si>
  <si>
    <t xml:space="preserve">OFICINA DE CONTROL INTERNO Y EVALUACION </t>
  </si>
  <si>
    <t>Socializar la estrategia de racionalización de trámites</t>
  </si>
  <si>
    <t>Evaluar la gestión de trámites institucionales</t>
  </si>
  <si>
    <t>Resultados de gestión divulgados en medios institucionales (página web, boletines, redes sociales)</t>
  </si>
  <si>
    <t>Actualizar el esquema de publicación de la información</t>
  </si>
  <si>
    <t>Consolidar y generar el informe de uso de la plataforma</t>
  </si>
  <si>
    <t>Jefe Oficina Control Interno y Evaluación</t>
  </si>
  <si>
    <t>Actualizar el mapa de riesgos de corrupción</t>
  </si>
  <si>
    <t>Evaluar la satisfacción del usuario con la gestión de los trámites mediante una muestra aleatoria</t>
  </si>
  <si>
    <t>1.5</t>
  </si>
  <si>
    <t>6.1</t>
  </si>
  <si>
    <t>PU Participación Social</t>
  </si>
  <si>
    <t>Reconocimiento no monetario a la UPSS.</t>
  </si>
  <si>
    <t>Inventario de activos de información actualizado y publicado en la página web</t>
  </si>
  <si>
    <t xml:space="preserve"> Cumplimiento </t>
  </si>
  <si>
    <t xml:space="preserve">Actividades sin avance </t>
  </si>
  <si>
    <r>
      <rPr>
        <b/>
        <sz val="12"/>
        <color theme="1"/>
        <rFont val="Century Gothic"/>
        <family val="2"/>
      </rPr>
      <t>Subcomponente 4.</t>
    </r>
    <r>
      <rPr>
        <sz val="12"/>
        <color theme="1"/>
        <rFont val="Century Gothic"/>
        <family val="2"/>
      </rPr>
      <t xml:space="preserve"> Monitoreo y revisión</t>
    </r>
  </si>
  <si>
    <r>
      <rPr>
        <b/>
        <sz val="12"/>
        <color theme="1"/>
        <rFont val="Century Gothic"/>
        <family val="2"/>
      </rPr>
      <t>Subcomponente 5.</t>
    </r>
    <r>
      <rPr>
        <sz val="12"/>
        <color theme="1"/>
        <rFont val="Century Gothic"/>
        <family val="2"/>
      </rPr>
      <t xml:space="preserve"> Seguimiento</t>
    </r>
  </si>
  <si>
    <r>
      <t xml:space="preserve">Subcomponente 1.  </t>
    </r>
    <r>
      <rPr>
        <sz val="12"/>
        <color theme="1"/>
        <rFont val="Century Gothic"/>
        <family val="2"/>
      </rPr>
      <t xml:space="preserve"> Información de calidad y en lenguaje comprensible</t>
    </r>
  </si>
  <si>
    <r>
      <t>Subcomponente 2 .</t>
    </r>
    <r>
      <rPr>
        <sz val="12"/>
        <color theme="1"/>
        <rFont val="Century Gothic"/>
        <family val="2"/>
      </rPr>
      <t xml:space="preserve">  Diálogo de doble vía con la ciudadanía y sus organizaciones</t>
    </r>
  </si>
  <si>
    <r>
      <t xml:space="preserve">Subcomponente 3                                    </t>
    </r>
    <r>
      <rPr>
        <sz val="12"/>
        <color theme="1"/>
        <rFont val="Century Gothic"/>
        <family val="2"/>
      </rPr>
      <t xml:space="preserve">             Incentivos para motivar la cultura de la rendición y petición de cuentas</t>
    </r>
  </si>
  <si>
    <r>
      <rPr>
        <b/>
        <sz val="12"/>
        <color theme="1"/>
        <rFont val="Century Gothic"/>
        <family val="2"/>
      </rPr>
      <t>Subcomponente 4</t>
    </r>
    <r>
      <rPr>
        <sz val="12"/>
        <color theme="1"/>
        <rFont val="Century Gothic"/>
        <family val="2"/>
      </rPr>
      <t xml:space="preserve">                                               Evaluación y retroalimentación a  la gestión institucional</t>
    </r>
  </si>
  <si>
    <r>
      <rPr>
        <b/>
        <sz val="12"/>
        <color theme="1"/>
        <rFont val="Century Gothic"/>
        <family val="2"/>
      </rPr>
      <t xml:space="preserve">Subcomponente 1. </t>
    </r>
    <r>
      <rPr>
        <sz val="12"/>
        <color theme="1"/>
        <rFont val="Century Gothic"/>
        <family val="2"/>
      </rPr>
      <t xml:space="preserve">  Lineamientos de Transparencia Activa</t>
    </r>
  </si>
  <si>
    <r>
      <rPr>
        <b/>
        <sz val="12"/>
        <color theme="1"/>
        <rFont val="Century Gothic"/>
        <family val="2"/>
      </rPr>
      <t xml:space="preserve">Subcomponente 2.   </t>
    </r>
    <r>
      <rPr>
        <sz val="12"/>
        <color theme="1"/>
        <rFont val="Century Gothic"/>
        <family val="2"/>
      </rPr>
      <t xml:space="preserve"> Lineamientos de Transparencia Pasiva</t>
    </r>
  </si>
  <si>
    <r>
      <rPr>
        <b/>
        <sz val="12"/>
        <color theme="1"/>
        <rFont val="Century Gothic"/>
        <family val="2"/>
      </rPr>
      <t xml:space="preserve">Subcomponente 3.  </t>
    </r>
    <r>
      <rPr>
        <sz val="12"/>
        <color theme="1"/>
        <rFont val="Century Gothic"/>
        <family val="2"/>
      </rPr>
      <t xml:space="preserve"> Instrumentos de Gestión de la Información</t>
    </r>
  </si>
  <si>
    <r>
      <rPr>
        <b/>
        <sz val="12"/>
        <color theme="1"/>
        <rFont val="Century Gothic"/>
        <family val="2"/>
      </rPr>
      <t xml:space="preserve">Subcomponente 4 . </t>
    </r>
    <r>
      <rPr>
        <sz val="12"/>
        <color theme="1"/>
        <rFont val="Century Gothic"/>
        <family val="2"/>
      </rPr>
      <t xml:space="preserve"> Criterio diferencial de accesibilidad</t>
    </r>
  </si>
  <si>
    <r>
      <rPr>
        <b/>
        <sz val="12"/>
        <color theme="1"/>
        <rFont val="Century Gothic"/>
        <family val="2"/>
      </rPr>
      <t>Subcomponente 6.</t>
    </r>
    <r>
      <rPr>
        <sz val="12"/>
        <color theme="1"/>
        <rFont val="Century Gothic"/>
        <family val="2"/>
      </rPr>
      <t xml:space="preserve"> Evaluación y retroalimentación a la gestión institucional</t>
    </r>
  </si>
  <si>
    <r>
      <t xml:space="preserve">Subcomponente 3. </t>
    </r>
    <r>
      <rPr>
        <sz val="12"/>
        <color theme="1"/>
        <rFont val="Century Gothic"/>
        <family val="2"/>
      </rPr>
      <t>Talento humano</t>
    </r>
    <r>
      <rPr>
        <b/>
        <sz val="12"/>
        <color theme="1"/>
        <rFont val="Century Gothic"/>
        <family val="2"/>
      </rPr>
      <t xml:space="preserve"> </t>
    </r>
  </si>
  <si>
    <r>
      <rPr>
        <b/>
        <sz val="12"/>
        <color theme="1"/>
        <rFont val="Century Gothic"/>
        <family val="2"/>
      </rPr>
      <t xml:space="preserve">Subcomponente 4. </t>
    </r>
    <r>
      <rPr>
        <sz val="12"/>
        <color theme="1"/>
        <rFont val="Century Gothic"/>
        <family val="2"/>
      </rPr>
      <t xml:space="preserve"> Normativo y procedimental</t>
    </r>
  </si>
  <si>
    <r>
      <rPr>
        <b/>
        <sz val="12"/>
        <color theme="1"/>
        <rFont val="Century Gothic"/>
        <family val="2"/>
      </rPr>
      <t xml:space="preserve">Subcomponente 6. </t>
    </r>
    <r>
      <rPr>
        <sz val="12"/>
        <color theme="1"/>
        <rFont val="Century Gothic"/>
        <family val="2"/>
      </rPr>
      <t xml:space="preserve">  Seguimiento</t>
    </r>
  </si>
  <si>
    <t>Actividades programadas para la vigencia</t>
  </si>
  <si>
    <t>Componente 6: Otras iniciativas</t>
  </si>
  <si>
    <t xml:space="preserve">Componente 6:  Otra Iniciativas </t>
  </si>
  <si>
    <t>Componente 1: Gestión del Riesgo de Corrupción - Mapa de Riesgos de Corrupción</t>
  </si>
  <si>
    <t>Responsables de los procesos, con acompañamiento de Oficina Asesora Planeación y Desarrollo Organizacional</t>
  </si>
  <si>
    <t>Divulgar el mapa de riesgos de corrupción a través de medios institucionales establecidos (aplicativo de sistema integrado de gestión, Mail Master, Despliegue Institucional PAAC y boletines electrónicos</t>
  </si>
  <si>
    <t>Responsables de los procesos
Oficina Asesora de Planeación y Desarrollo Organizacional</t>
  </si>
  <si>
    <t>Informe de seguimiento al componente y controles de riesgos de corrupción</t>
  </si>
  <si>
    <r>
      <rPr>
        <b/>
        <sz val="12"/>
        <color theme="1"/>
        <rFont val="Century Gothic"/>
        <family val="2"/>
      </rPr>
      <t xml:space="preserve">Subcomponente 3. </t>
    </r>
    <r>
      <rPr>
        <sz val="12"/>
        <color theme="1"/>
        <rFont val="Century Gothic"/>
        <family val="2"/>
      </rPr>
      <t>Consulta y divulgación</t>
    </r>
  </si>
  <si>
    <t>Estrategia de racionalización de trámites desplegada en todas las unidades administrativas mediante  despliegue institucional del Plan Anticorrupción y Atención al Ciudadano.</t>
  </si>
  <si>
    <t xml:space="preserve">Jefe Oficina Asesora Planeación y Desarrollo Organizacional
Profesional Especializado Planeación </t>
  </si>
  <si>
    <t>Simplificar, eliminar u optimizar los trámites institucionales</t>
  </si>
  <si>
    <t>1 trámite racionalizado</t>
  </si>
  <si>
    <t>Subgerencia de Red de servicios</t>
  </si>
  <si>
    <t>Actualizar las estadísticas de trámites inscritos en el SUIT</t>
  </si>
  <si>
    <t>Estadísticas de trámites actualizadas mensualmente en el SUIT.</t>
  </si>
  <si>
    <t xml:space="preserve">Directores UPSS, Jefe Oficina Asesora Planeación, Profesional Especializado Planeación </t>
  </si>
  <si>
    <t>Jefe Oficina Asesora Planeación y Desarrollo Organizacional
PE Oficina Asesora Planeación y Desarrollo Organizacional</t>
  </si>
  <si>
    <r>
      <rPr>
        <b/>
        <sz val="12"/>
        <color theme="1"/>
        <rFont val="Century Gothic"/>
        <family val="2"/>
      </rPr>
      <t xml:space="preserve">Subcomponente 2.   </t>
    </r>
    <r>
      <rPr>
        <sz val="12"/>
        <color theme="1"/>
        <rFont val="Century Gothic"/>
        <family val="2"/>
      </rPr>
      <t xml:space="preserve"> Fortalecimiento de los canales de
atención</t>
    </r>
  </si>
  <si>
    <t>Realizar el curso Virtual de Lenguaje claro del DNP</t>
  </si>
  <si>
    <t>Certificación de trabajadoras sociales y Auxiliares Administrativos de Atención la usuario en las UPSS</t>
  </si>
  <si>
    <t>Establecer incentivos no monetarios para destacar el desempeño de los servidores en relación con el servicio prestado</t>
  </si>
  <si>
    <t>Dirección de Talento Humano y PU Participación Social</t>
  </si>
  <si>
    <t>Dirección de Sistemas de Información</t>
  </si>
  <si>
    <t>Seguimiento a la implementación de la política de protección de datos personales</t>
  </si>
  <si>
    <t>Informe de seguimiento  a la implementación de la política de protección de datos personales.</t>
  </si>
  <si>
    <r>
      <rPr>
        <b/>
        <sz val="12"/>
        <color theme="1"/>
        <rFont val="Century Gothic"/>
        <family val="2"/>
      </rPr>
      <t xml:space="preserve">Subcomponente 5. </t>
    </r>
    <r>
      <rPr>
        <sz val="12"/>
        <color theme="1"/>
        <rFont val="Century Gothic"/>
        <family val="2"/>
      </rPr>
      <t xml:space="preserve"> Relacionamiento con el ciudadano</t>
    </r>
  </si>
  <si>
    <t>5.2</t>
  </si>
  <si>
    <t>Percepción de los usuarios frente a la prestación de los servicios</t>
  </si>
  <si>
    <t>Subgerencia Red de Servicios.
PU Participación Social</t>
  </si>
  <si>
    <t>Directores UPSS.</t>
  </si>
  <si>
    <t>2 Informes de seguimiento en la vigencia a PQR y seguimiento cuatrimestral al PAAC en el componente Atención al ciudadano</t>
  </si>
  <si>
    <t xml:space="preserve"> Grupo Comunicaciones; Oficina Asesora de Planeación y Desarrollo Organizacional</t>
  </si>
  <si>
    <t>Grupo Comunicaciones</t>
  </si>
  <si>
    <t xml:space="preserve">Realizar la Rendición Pública de Cuentas </t>
  </si>
  <si>
    <t>Rendición Pública de Cuentas realizada</t>
  </si>
  <si>
    <t>Enlace habilitado en la página web en el link de rendición de cuentas para recibir preguntas previo a la actividad</t>
  </si>
  <si>
    <t xml:space="preserve">Grupo de Comunicaciones </t>
  </si>
  <si>
    <t>Grupo Comunicaciones y Oficina Asesora de Planeación y Desarrollo Organizacional</t>
  </si>
  <si>
    <t>Informe de resultados de encuesta de satisfacción con la RPC</t>
  </si>
  <si>
    <t>2 Informes de evaluación al plan de acción y seguimiento cuatrimestral al Plan Anticorrupción y Atención al Ciudadano</t>
  </si>
  <si>
    <t>Publicar y actualizar acorde con la Matriz de Autodiagnóstico y plazos para cada tema, la información en la pagina web</t>
  </si>
  <si>
    <t>Información definida en la Matriz de Autodiagnóstico,  publicada en la pagina web en el link de transparencia en los plazos establecidos</t>
  </si>
  <si>
    <t>Cumplimiento de la Matriz autodiagnóstico del 90%</t>
  </si>
  <si>
    <t>Jefes de Unidades Administrativas
Grupo Apoyo Comunicaciones</t>
  </si>
  <si>
    <t>Gestionar la respuesta a derechos de petición  en los terminos establecidos en la norma</t>
  </si>
  <si>
    <t>Respuesta oportuna al 100% de derechos de petición</t>
  </si>
  <si>
    <t>% de derechos de petición respondidos de forma oportuna.</t>
  </si>
  <si>
    <t>Técnico Operativo CAD</t>
  </si>
  <si>
    <t xml:space="preserve">Revisar el listado de información clasificada y reservada y la tabla de control de acceso </t>
  </si>
  <si>
    <t>Indice de información clasificada y reservada actualizado, adoptado y publicado</t>
  </si>
  <si>
    <t>Esquema de publicacion de la información actualizado</t>
  </si>
  <si>
    <t>Grupo Apoyo Comunciaciones
Técnico Operativo CAD</t>
  </si>
  <si>
    <t>Actualizar de forma sistematica el inventario de activos de información</t>
  </si>
  <si>
    <t>Elaborar videos subtitulados con información de hábitos de vida saludables con discapacidad auditiva</t>
  </si>
  <si>
    <t>6 Vídeos subtitulados para población con discapacidad auditiva elaborados y publicados en las pantalas de las Unidades Hospitalarias</t>
  </si>
  <si>
    <t>Proporción de cumplimiento bimestral de elaboración y publicación de los vídeos subtitulados</t>
  </si>
  <si>
    <t>Grupo Apoyo Comunciaciones</t>
  </si>
  <si>
    <r>
      <rPr>
        <b/>
        <sz val="12"/>
        <color theme="1"/>
        <rFont val="Century Gothic"/>
        <family val="2"/>
      </rPr>
      <t xml:space="preserve">Subcomponente 5.  </t>
    </r>
    <r>
      <rPr>
        <sz val="12"/>
        <color theme="1"/>
        <rFont val="Century Gothic"/>
        <family val="2"/>
      </rPr>
      <t xml:space="preserve"> Monitoreo  del Acceso a la Información </t>
    </r>
  </si>
  <si>
    <t>Elaborar informe de derechos de petición que incluya el número de solicitudes recibidas y el tiempo de respuesta a cada solicitud</t>
  </si>
  <si>
    <t>Informe de derechos de petición elaborado y presentado al Comité de Gestión de Desempeño</t>
  </si>
  <si>
    <t>Grupo Apoyo Comunciaciones y Dirección de Sistemas de Información</t>
  </si>
  <si>
    <t xml:space="preserve"> Informes de Seguimiento al Plan Anticorrupción y de Atención al Ciudadano. </t>
  </si>
  <si>
    <r>
      <rPr>
        <b/>
        <sz val="12"/>
        <rFont val="Century Gothic"/>
        <family val="2"/>
      </rPr>
      <t xml:space="preserve">Subcomponente 1.  </t>
    </r>
    <r>
      <rPr>
        <sz val="12"/>
        <rFont val="Century Gothic"/>
        <family val="2"/>
      </rPr>
      <t>Preparación y socialización de la estrategia de racionalización de trámites</t>
    </r>
    <r>
      <rPr>
        <b/>
        <sz val="12"/>
        <rFont val="Century Gothic"/>
        <family val="2"/>
      </rPr>
      <t xml:space="preserve">                   </t>
    </r>
    <r>
      <rPr>
        <sz val="12"/>
        <rFont val="Century Gothic"/>
        <family val="2"/>
      </rPr>
      <t xml:space="preserve"> </t>
    </r>
  </si>
  <si>
    <r>
      <t xml:space="preserve">Subcomponente  2. </t>
    </r>
    <r>
      <rPr>
        <sz val="12"/>
        <rFont val="Century Gothic"/>
        <family val="2"/>
      </rPr>
      <t xml:space="preserve">Racionalización de trámites institucionales     </t>
    </r>
    <r>
      <rPr>
        <b/>
        <sz val="12"/>
        <rFont val="Century Gothic"/>
        <family val="2"/>
      </rPr>
      <t xml:space="preserve">            </t>
    </r>
  </si>
  <si>
    <r>
      <rPr>
        <b/>
        <sz val="12"/>
        <rFont val="Century Gothic"/>
        <family val="2"/>
      </rPr>
      <t xml:space="preserve">Subcomponente  3. </t>
    </r>
    <r>
      <rPr>
        <sz val="12"/>
        <rFont val="Century Gothic"/>
        <family val="2"/>
      </rPr>
      <t xml:space="preserve"> Consulta y divulgación de los trámites</t>
    </r>
  </si>
  <si>
    <r>
      <rPr>
        <b/>
        <sz val="12"/>
        <rFont val="Century Gothic"/>
        <family val="2"/>
      </rPr>
      <t xml:space="preserve">Subcomponente  4. </t>
    </r>
    <r>
      <rPr>
        <sz val="12"/>
        <rFont val="Century Gothic"/>
        <family val="2"/>
      </rPr>
      <t xml:space="preserve"> Seguimiento a la racionalización de trámites</t>
    </r>
  </si>
  <si>
    <t>Divulgar estrategia de racionalización de trámites</t>
  </si>
  <si>
    <t>Se reprograma la actividad para el mes de Junio de 2020, debido a las  novedades institucionales relacionadas con la pandemia por COVID-19.</t>
  </si>
  <si>
    <t>Actividad programada para el tercer cuatrimestre de 2020</t>
  </si>
  <si>
    <t>% Avance</t>
  </si>
  <si>
    <r>
      <t xml:space="preserve">Se cuenta con  el reporte de cumplimiento de la matriz ITA (Índice de Transparencia y Acceso a la Información) para el periodo 2019 - Semestre 2 con fecha del 30/08/19 de acuerdo a lo establecido en la normatividad vigente, con un resultado de  nivel de cumplimiento el 86/100 puntos para el periodo evaluado. Incumpliendo la meta del indicador planteado de 90 puntos . Se plantean acciones para el cumplimiento con acciones para el año 2020 fortaleciendo la implementación de  los temas: Datos abiertos , defensa judicial, contratación y solicitudes de información.  </t>
    </r>
    <r>
      <rPr>
        <b/>
        <i/>
        <sz val="10"/>
        <rFont val="Century Gothic"/>
        <family val="2"/>
      </rPr>
      <t>Ver soporte Ruta: metrosalud- auditorias2020 -anticorrupcion2020-evidencias-componente5-transparencia/matriz detallada y rendida a la Procuraduría General de la Nación</t>
    </r>
  </si>
  <si>
    <r>
      <t xml:space="preserve">El resultado de indicador: % de derechos de petición respondidos de forma oportuna fue del 89%;Correspondiente a la medición comprendida entre los meses de febrero y marzo de 2020, ya que la implementación se inicio en febrero y los radicados en abril no tienen el vencimiento de los terminos de tiempo. No se cumple la meta del 100%. Ver evidencia en Ruta: </t>
    </r>
    <r>
      <rPr>
        <b/>
        <i/>
        <sz val="10"/>
        <rFont val="Century Gothic"/>
        <family val="2"/>
      </rPr>
      <t>metrosalud- auditorias2020 -anticorrupcion2020-1cuatrimeste-evidencias-componente-transparencia</t>
    </r>
  </si>
  <si>
    <r>
      <t xml:space="preserve">Se cuenta con la matriz de seguimiento a respuestas de derechos de peticion del periodo Febrero - Marzo 2020, el cual permite la trazabilidad y el seguimiento a cada radicdo; pendiente  la fecha de reunion del comité de Gestion y Desempeño Institucional el cual hasta la fecha no se ha reunido.Ver evidencia en Ruta: </t>
    </r>
    <r>
      <rPr>
        <b/>
        <i/>
        <sz val="10"/>
        <rFont val="Century Gothic"/>
        <family val="2"/>
      </rPr>
      <t>metrosalud- auditorias2020 -anticorrupcion2020-1cuatrimeste-evidencias-componente-transparencia</t>
    </r>
  </si>
  <si>
    <r>
      <t>Se presenta por parte del equipo de comunicaciones la información correspondiente al informe de uso de la plataforma de la ESE Metrosalud- Enero/Abril 2020. información obtenida de Google Analytics, herramienta que presenta la información sobre la página web con los informes periódicos:  Número de visitas del sitio o de cada una de las páginas, duración de las visitas; datos sobre los visitantes como su ubicación, lenguaje, dispositivos y tecnologías usadas, su comportamiento dentro de nuestro sitio web.</t>
    </r>
    <r>
      <rPr>
        <b/>
        <i/>
        <sz val="10"/>
        <rFont val="Century Gothic"/>
        <family val="2"/>
      </rPr>
      <t>Ver Ruta: metrosalud- auditorias2020 -anticorrupcion2020-1cuatrimeste-evidencias-componente-transparencia</t>
    </r>
  </si>
  <si>
    <r>
      <t>Se realizó  por parte del equipo de la Oficina de Control Interno y Evaluación de la ESE Metrosalud   seguimiento  del primer  cuatrimestre del 2020 del Plan Anticorrupción y Atención al ciudadano</t>
    </r>
    <r>
      <rPr>
        <b/>
        <i/>
        <sz val="10"/>
        <rFont val="Century Gothic"/>
        <family val="2"/>
      </rPr>
      <t xml:space="preserve">.Ver informe en http://www.metrosalud.gov.co/transparencia/plan-anticorrupcion.         </t>
    </r>
  </si>
  <si>
    <t>Enero de 2021</t>
  </si>
  <si>
    <t>Actividades programadas para ejecutar en la vigencia 3 cuatrimestre 2020</t>
  </si>
  <si>
    <t>Porcentaje de Avance con Corte al 31 de diciembre de 2020</t>
  </si>
  <si>
    <t>Porcentaje de cumplimiento Vigencia  2020</t>
  </si>
  <si>
    <t>CONSOLIDADO CUMPLIMIENTO VIGENCIA 2020                                                                                    OFICINA DE CONTROL INTERNO Y EVALUACIÓN</t>
  </si>
  <si>
    <t>Realizar una encuesta de satisfacción con la RPC tanto para servidores públicos como para usuarios y ciudadanos asistentes</t>
  </si>
  <si>
    <t>Gestionar la respuesta a derechos de petición  en los términos establecidos en la norma</t>
  </si>
  <si>
    <t>CONSOLIDADO CUMPLIMIENTO PLAN ANTICORRUPCION Y ATENCIÓN AL CIUDADANO 2021</t>
  </si>
  <si>
    <t xml:space="preserve">     OFICINA DE CONTROL INTERNO Y EVALUACIÓN</t>
  </si>
  <si>
    <t>Actividades programadas para ejecutar       vigencia 1 cuatrimestre 2021</t>
  </si>
  <si>
    <t>MATRIZ  DE SEGUIMIENTO AL PLAN ANTICORRUPCIÓN Y DE ATENCIÓN AL CIUDADANO 2021</t>
  </si>
  <si>
    <t xml:space="preserve">ESE METROSALUD </t>
  </si>
  <si>
    <t>Fecha de seguimiento:                    Corte  abril 30 de 2021</t>
  </si>
  <si>
    <t>Fecha de seguimiento:                    Corte abril 30 de 2021</t>
  </si>
  <si>
    <t>Porcentaje de Avance con Corte abril 30 de 2021</t>
  </si>
  <si>
    <t>Revisión y desplegar la política de administración de riesgos actualizada y sus elementos de desarrollo, la cual incluye los Riesgos de corrupción</t>
  </si>
  <si>
    <t>Despliegue de la Política de Administración de Riesgos revisada a través de medios institucionales establecidos (aplicativo de sistema integrado de gestión, Mail Master, Despliegue Institucional PAAC)</t>
  </si>
  <si>
    <t>01/02/2021 - 
31/06/2021</t>
  </si>
  <si>
    <r>
      <rPr>
        <b/>
        <sz val="12"/>
        <rFont val="Century Gothic"/>
        <family val="2"/>
      </rPr>
      <t xml:space="preserve">Subcomponente 1  </t>
    </r>
    <r>
      <rPr>
        <sz val="12"/>
        <rFont val="Century Gothic"/>
        <family val="2"/>
      </rPr>
      <t>Política de Administración de Riesgos</t>
    </r>
  </si>
  <si>
    <r>
      <rPr>
        <b/>
        <sz val="12"/>
        <rFont val="Century Gothic"/>
        <family val="2"/>
      </rPr>
      <t xml:space="preserve">Subcomponente 2  </t>
    </r>
    <r>
      <rPr>
        <sz val="12"/>
        <rFont val="Century Gothic"/>
        <family val="2"/>
      </rPr>
      <t>Construcción del Mapa de Riesgos de Corrupción</t>
    </r>
  </si>
  <si>
    <t xml:space="preserve">Mapa de riesgos corrupción actualizado </t>
  </si>
  <si>
    <t>07/01/2021 - 
31/01/2021</t>
  </si>
  <si>
    <t>Publicar el mapa de riesgos de corrupción.</t>
  </si>
  <si>
    <t>Publicar en la página web el mapa de riesgos de corrupción actualizado.</t>
  </si>
  <si>
    <t>Divulgar el mapa de riesgos de corrupción.</t>
  </si>
  <si>
    <t>Realizar seguimiento al plan de tratamiento de riesgos de corrupción 2021</t>
  </si>
  <si>
    <t>Informe de seguimiento al plan de tratamiento de riesgos de corrupción 2021</t>
  </si>
  <si>
    <t>15/06/2021 - 
30/12/2021</t>
  </si>
  <si>
    <t>Evaluar el componente de gestión de riesgos de corrupción y controles asociados a estos.</t>
  </si>
  <si>
    <t>30/04/2019
30/09/2019 
30/12/2019</t>
  </si>
  <si>
    <t>02/02/2021 - 30/05/2021</t>
  </si>
  <si>
    <t>Estrategias adicionales implementadas para  la difusión personalizada en la racionalización de trámite de asignación de citas web, a servidores de atención al ususario y de admisiones en los servicios en los puntos de atención.</t>
  </si>
  <si>
    <t>Comunicaciones 
Director Sistemas de Información
Apoyo a los Coordinadores Administrativos</t>
  </si>
  <si>
    <t>01/05/2021 - 31/12/2021</t>
  </si>
  <si>
    <t>Establecer los criterios de asignación de citas web para las atenciones de(citologias, tamizaje de mama, tamizaje de próstata, tamizaje visual, consulta joven sano, consulta adulto)</t>
  </si>
  <si>
    <t>Criterios de asignación de citas web para las atenciones definidos y enviados a la Dirección de Sistemas de Información (citologias, tamizaje de mama, tamizaje de próstata, tamizaje visual, consulta joven sano, consulta adulto)</t>
  </si>
  <si>
    <t>01/02/2021 - 31/03/2021</t>
  </si>
  <si>
    <t xml:space="preserve">Subgerencia de Red de servicios - Dirección de Sistemas de Información </t>
  </si>
  <si>
    <t>01/02/2021 - 31/10/2021</t>
  </si>
  <si>
    <t>3.4</t>
  </si>
  <si>
    <t>Estrategia de racionalización de trámites desplegada en reunión de Liga de usuarios, correo electrónico a usuarios, Redes sociales y página web.</t>
  </si>
  <si>
    <t xml:space="preserve">Comunicaciones 
PU Participación Social
Dirección de Sistemas de Información </t>
  </si>
  <si>
    <t>30/04/2021 - 31/12/2021</t>
  </si>
  <si>
    <t>02/01/2021 - 31/12/2021</t>
  </si>
  <si>
    <t>Capturar la información del aplicativo de PQR relacionada con los trámites inscritos en el SUIT</t>
  </si>
  <si>
    <t>Informe de trámites del SUIT  con las manifestaciones consignados en el aplicativo de PQR</t>
  </si>
  <si>
    <t xml:space="preserve">PU Participación Social
Dirección de Sistemas de Información </t>
  </si>
  <si>
    <t>Encuestas de satisfacción con el trámite, aplicada una vez en la vigencia. (asignación de citas web disponibles en servicios definidos en la vigencia)</t>
  </si>
  <si>
    <t>Jefe Oficina Asesora Planeación
Profesional Especializado Planeación 
Director Sistemas de Información</t>
  </si>
  <si>
    <t>30/06/2021 - 31/12/2021</t>
  </si>
  <si>
    <t>1 informe de seguimiento en la vigencia al SUIT
Seguimiento cuatrimestral al componenete de racionalización de trámites</t>
  </si>
  <si>
    <t>30/04/2021
30/09/2021
31/12/2021</t>
  </si>
  <si>
    <r>
      <rPr>
        <b/>
        <sz val="12"/>
        <color theme="1"/>
        <rFont val="Century Gothic"/>
        <family val="2"/>
      </rPr>
      <t xml:space="preserve">Subcomponente 1 </t>
    </r>
    <r>
      <rPr>
        <sz val="12"/>
        <color theme="1"/>
        <rFont val="Century Gothic"/>
        <family val="2"/>
      </rPr>
      <t xml:space="preserve">
Estructura administrativa y
Direccionamiento estratégico
</t>
    </r>
    <r>
      <rPr>
        <b/>
        <sz val="12"/>
        <color theme="1"/>
        <rFont val="Century Gothic"/>
        <family val="2"/>
      </rPr>
      <t>Subcomponente 4</t>
    </r>
    <r>
      <rPr>
        <sz val="12"/>
        <color theme="1"/>
        <rFont val="Century Gothic"/>
        <family val="2"/>
      </rPr>
      <t xml:space="preserve"> 
Normativo y procedimental</t>
    </r>
  </si>
  <si>
    <t>Implementación de la Oficina de Atención al Usuario en las Unidades Hospitalarias de segundo nivel, teniendo en cuenta el Acuerdo 330 de 2017</t>
  </si>
  <si>
    <t xml:space="preserve">Oficina de Atención al Usuario operando en las seis Unidades Hospitalarias de segundo nivel </t>
  </si>
  <si>
    <t>Directora Administrativa
Directora Talento Humano
PU Participación Social</t>
  </si>
  <si>
    <t>01/02/2021 - 31/12/2021</t>
  </si>
  <si>
    <t>Elaborar informes de peticiones, quejas, reclamos con una frecuencia  trimestral que incluya: número de solicitudes recibidas, el tiempo de respuesta a cada solicitud, trasladadas a otra institución y en las que se negó el acceso a la información.</t>
  </si>
  <si>
    <t>informes de peticiones, quejas, reclamo publicado trimestral en la página web con los criterios normativos de transparencia</t>
  </si>
  <si>
    <t>01/02/2021 - 30/03/2021
01/04/2021 - 30/06/2021
01/07/2021 - 31/09/2021
01/10/2021 - 31/12/2021</t>
  </si>
  <si>
    <t>Evaluar la factiblidad de implementar la línea ética en la empresa y los recursos necesarios para hacerlo</t>
  </si>
  <si>
    <t xml:space="preserve">Soporte de revisión de propuestas de la línea ética en el mercado 
Acta de análisis de la propuesta </t>
  </si>
  <si>
    <t>1/02/2021 - 31/06/2021</t>
  </si>
  <si>
    <t>Registrar y responder las manifestaciones recibidas a través de redes sociales.</t>
  </si>
  <si>
    <t>Proporción de respuesta a las manifestaciones recibidas a a trávés de base de datos del 95%</t>
  </si>
  <si>
    <t>Grupo Apoyo de comunicaciones</t>
  </si>
  <si>
    <t>30/04/2021
31/08/2021
31/12/2021</t>
  </si>
  <si>
    <t>Realizar capacitacón en lenguaje de señas</t>
  </si>
  <si>
    <t>Cobertura de capacitación en lenguaje de señas a un servidor por Unidad Hospitalaria</t>
  </si>
  <si>
    <t xml:space="preserve">PU Participación Social
PU Capacitación - Dirección de Talento Humano </t>
  </si>
  <si>
    <t>01/03/2021 - 01/06/2021</t>
  </si>
  <si>
    <t>01/02/2021 - 01/06/2021</t>
  </si>
  <si>
    <t>Cinco reconocimientos publicos en Mail Master del servidor con mayor número de felicitaciones y reconocimientos y sin ninguna queja por parte de los usuarios, a tráves de escucha activa.</t>
  </si>
  <si>
    <t>01/02/2021 - 30/06/2021
01/07/2021 - 31/12/2021</t>
  </si>
  <si>
    <t xml:space="preserve">Definir e implementar actividades en las cuales el usuario debe aceptar el manejo de su información personal, acorde con la Política de Protecciòn de datos de la empresa </t>
  </si>
  <si>
    <t>Política implementada de aceptación de manejo de datos en citas web.
Consentimiento informado para firma electrónica, con aceptación de manejo de datos personales incluido, UH San Cristóbal.
Documento de aceptación de manejo de datos implementado con pacientes de consulta externa y odontologia</t>
  </si>
  <si>
    <t>Dirección de Sistemas de Información
Odontóloga Evaluación concurrente - Subgerencia de Red de Serfvicios</t>
  </si>
  <si>
    <t>30/06/2021 - 30/11/2021</t>
  </si>
  <si>
    <t>01/03/2021 - 30/06/2021
01/08/2021 -  31/11/2021</t>
  </si>
  <si>
    <t>Formular y ejecutar acciones de mejora frente a los items de cada encuesta que no cumplan el 70% de calificación en las encuestas de satisfacción.</t>
  </si>
  <si>
    <t>Planes de mejora para encuestas de satisfacción, para los items de cada encuesta por debajo del 70% de cumplimiento</t>
  </si>
  <si>
    <t>Divulgar información a través de diferentes medios sobre la rendición pública de cuentas adelantada por la ESE  (presentación de informe de gestión, fecha hora y lugar en la página de la Supersalud y  evidencias de su realización)</t>
  </si>
  <si>
    <t>Publicacion del informe de gestión vigencia 2020 página web Metrosalud</t>
  </si>
  <si>
    <t>01/03/2021 - 08/03/2021</t>
  </si>
  <si>
    <t>Fecha de la rendición de cuentas publicada en la página web de la SUPERSALUD</t>
  </si>
  <si>
    <t>Piezas comunicacionales y boletines informativos difundidos a través de los medios institucionales</t>
  </si>
  <si>
    <t>08/03/2021 - 07/04/2021</t>
  </si>
  <si>
    <t>01/03/2021 - 07/04/2021</t>
  </si>
  <si>
    <t>Publicacion de soportes de ejecución de la rendición en la página web de Metrosalud (Acta, listados de asistencia y presentación)</t>
  </si>
  <si>
    <t>Gerencia
Grupo Comunicaciones, 
PU Participación Social y 
Oficina Asesora de Planeación y Desarrollo Organizacional</t>
  </si>
  <si>
    <t xml:space="preserve">Promover el diálogo con la ciudadania </t>
  </si>
  <si>
    <t>2 reuniones realizadas por Gerencia, una con los usuarios y otra con instituciones educativas con las que se tienen convenios docencia servicio</t>
  </si>
  <si>
    <t>PU Participación Social 
PU Docencia servicio</t>
  </si>
  <si>
    <t>01/05/2021 -  30/12/2021</t>
  </si>
  <si>
    <t>Otorgar incentivo al cliente interno, a la mayor participación por UPSS en la rendición pública de cuentas vigencia 2021.</t>
  </si>
  <si>
    <t>09/04/2021 - 30/06/2021</t>
  </si>
  <si>
    <t>Otorgar incentivo a la asociacion de usuarios  con mayor participacion en jornada de rendicion de cuentas de su UPSS</t>
  </si>
  <si>
    <t>Reconocimiento no monetario a la asociacion de usuarios</t>
  </si>
  <si>
    <t>Oficina Asesora de Planeación y Desarrollo Organizacional yGrupo Comunicaciones</t>
  </si>
  <si>
    <t>09/04/2021 - 19/04/2021</t>
  </si>
  <si>
    <t>Evaluar las acciones de rendicion de cuentas desarrolladas por la ESE Metrosalud y programadas en el Plan Anticorrupción y Atención al Ciudadano</t>
  </si>
  <si>
    <t>Información definida en la Matriz de Autodiagnóstico del Indice de Transparencia ITA,  publicada en la página web en el link de transparencia en los plazos establecidos</t>
  </si>
  <si>
    <t>Plan de mejora formulado y en ejecución para los aspectos pendientes de la evaluación del Índice de Transparencia ITA, por parte de la Procuraduríaa General de la Nación</t>
  </si>
  <si>
    <t>Cumplimiento del Plan de mejora del 90%</t>
  </si>
  <si>
    <t>Responsables de las acciones definidas</t>
  </si>
  <si>
    <t>Realizar difusión de la matriz de trámites y Acuerdo 330 de 2017.</t>
  </si>
  <si>
    <t>Difusión realizadas a Jefes de Unidades Administrativas, Secretarias, Coordinadores Administrativos y Coordinadores Asistenciales, Trabajadoras sociales y Auxiliares Administrativos en las UPSS</t>
  </si>
  <si>
    <t>Cobertura de difusión en 90% de la población definida</t>
  </si>
  <si>
    <t>30/06/2021
30/11/2021</t>
  </si>
  <si>
    <t>Indice de información clasificada y reservada actualizado, adoptado y publicado en la página web y en el aplicativo del SGI Almera</t>
  </si>
  <si>
    <t>Esquema de publicacion de la información actualizado  publicado en la página web y en el aplicativo del SGI Almera</t>
  </si>
  <si>
    <t>Esquema de publicacion actualizado publicado en la página web y en el aplicativo del SGI Almera</t>
  </si>
  <si>
    <t>Inventario de activos de información actualizado y  en la página web y en el aplicativo del SGI Almera</t>
  </si>
  <si>
    <t>Inventario de activos de información actualizado publicado en la página web y en el aplicativo del SGI Almera</t>
  </si>
  <si>
    <t>Elaboración de la carta de derechos y deberes en lenguas nativa de la comunidad embera katíos</t>
  </si>
  <si>
    <t>una Carta de derechos y deberes en lenguas nativa de la comunidad embera katíos</t>
  </si>
  <si>
    <t>Carta de derechos y deberes en lenguas nativa de la comunidad embera katíos elaborada y publicada en la página web</t>
  </si>
  <si>
    <t>Fortalecer la difusión de videos subtitulados en las UPSS y en la página web.</t>
  </si>
  <si>
    <t>Videos subtitulado elaborado y publicado en las pantalas de las Unidades Hospitalarias bimestralmente (total 6 videos)</t>
  </si>
  <si>
    <t>Elaborar informe de derechos de petición que incluya el número de solicitudes recibidas, el tiempo de respuesta a cada solicitud, trasladadas a otra institución y en las que se negó el acceso a la información.</t>
  </si>
  <si>
    <t>Informe de derechos de petición elaborado y presentado al Comité de Gestión de Desempeño con los criterios normativos de transparencia</t>
  </si>
  <si>
    <t>Realizar  seguimiento a las acciones relacionadas con el Código de Integridad contenidas en el proyecto de Gobierno corporativo de Plan de Acción 2021</t>
  </si>
  <si>
    <t>Un seguimiento a las acciones relacionadas con el Código de Integridad contenidas en el proyecto de Gobierno corporativo de Plan de Acción 2021</t>
  </si>
  <si>
    <t>Proporción del cumplimiento del Plan de implementación del Código de Intergridad</t>
  </si>
  <si>
    <t xml:space="preserve">
31/12/2021</t>
  </si>
  <si>
    <t>Evaluación de la Percepión de la gestión de Integridad</t>
  </si>
  <si>
    <t>ESTRATEGIA DE RACIONALIZACIÓN DE TRÁMITES</t>
  </si>
  <si>
    <t>Nombre de la entidad</t>
  </si>
  <si>
    <t>Año:</t>
  </si>
  <si>
    <t>Sector Administrativo Orden</t>
  </si>
  <si>
    <t>TERRITORIAL</t>
  </si>
  <si>
    <t>Vigencia:</t>
  </si>
  <si>
    <t>Departamento:</t>
  </si>
  <si>
    <t>ANTIOQUIA</t>
  </si>
  <si>
    <t>Municipio:</t>
  </si>
  <si>
    <t>MEDELLÍN</t>
  </si>
  <si>
    <t>PLANEACION DE LA ESTRATEGIA DE RACIONALIZACIÓN</t>
  </si>
  <si>
    <t>N.</t>
  </si>
  <si>
    <t>NOMBRE DEL TRÁMITE, PROCESO
O PROCEDIMIENTO</t>
  </si>
  <si>
    <t>TIPO DE
RACIONALIZACIÓN</t>
  </si>
  <si>
    <t>ACCIÓN ESPECÍFICA DE
RACIONALIZACIÓN</t>
  </si>
  <si>
    <t>SITUACIÓN
ACTUAL</t>
  </si>
  <si>
    <t>DESCRIPCIÓN DE LA MEJORA A
REALIZAR AL TRÁMITE, PROCESO O
PROCEDIMIENTO</t>
  </si>
  <si>
    <t>BENEFICIO AL
CIUDADANO Y/O
ENTIDAD</t>
  </si>
  <si>
    <t>DEPENDENCIA
RESPONSABLE</t>
  </si>
  <si>
    <t>FECHA REALIZACIÓN</t>
  </si>
  <si>
    <t>INICIO
(dd/mm/aaaa)</t>
  </si>
  <si>
    <t>FIN
(dd/mm/aaaa)</t>
  </si>
  <si>
    <t>Seguimiento Abril 2018</t>
  </si>
  <si>
    <t>Evidencias Abril</t>
  </si>
  <si>
    <t>Seguimiento Agosto 2018</t>
  </si>
  <si>
    <t>Evidencias Agosto</t>
  </si>
  <si>
    <t>Seguimiento Diciembre 2018</t>
  </si>
  <si>
    <t>Evidencias Diciembre</t>
  </si>
  <si>
    <t>Asignación de citas web de atenciones en promoción y prevención (citologias, tamizaje de mama, tamizaje de próstata, tamizaje visual, consulta joven sano, consulta adulto)</t>
  </si>
  <si>
    <t>Administrativa</t>
  </si>
  <si>
    <t>Asignación citas web para atenciones adicionales a las que ya se tienen implementadas (citologias, tamizaje de mama, tamizaje de próstata, tamizaje visual, consulta joven sano, consulta adulto)</t>
  </si>
  <si>
    <t>Los ususarios deben solicitar las citas de forma presencial en los puntos de atención, lo que implica tiempos y riesgos de salud adicionales</t>
  </si>
  <si>
    <t>Optimizar el trámite permitiendo la asignación de citas web para atenciones adicionales (citologias, tamizaje de mama, tamizaje de próstata, tamizaje visual, consulta joven sano, consulta adulto)</t>
  </si>
  <si>
    <t>Reducción de tiempo y costos de desplazamiento y riesgos adicionales en salud</t>
  </si>
  <si>
    <t>Subgerencia de Red de Servicios - Dirección de Sistemas de Información</t>
  </si>
  <si>
    <t>Nota:  Los trámites antes descritos corresponden a la ESE Metrosalud, se pretenden abordar en la presente vigencia y están supeditados a los recursos asignados para el desarrollo de este proyecto.  Otros trámites que se vayan identificando podrán incluirse para ser racionalizados.</t>
  </si>
  <si>
    <r>
      <t xml:space="preserve">Se realizó informe de seguimiento por el Jefe de la Oficina de Control Interno y Evaluación, de acuerdo a la información publicada en el Sistema Único de Información de Trámites – SUIT  en la página WEB de  la empresa y la suministrada por la Oficina Asesora de Planeación y Desarrollo Organizacional de la ESE Metrosalud, con corte al 28 de febrero/2021.  </t>
    </r>
    <r>
      <rPr>
        <b/>
        <i/>
        <sz val="12"/>
        <rFont val="Century Gothic"/>
        <family val="2"/>
      </rPr>
      <t>Ver Ruta: metrosalud- evaluaciones 2021 -anticorrupcion2021-evidencias-componente2-racionalización de tramites.</t>
    </r>
    <r>
      <rPr>
        <sz val="12"/>
        <rFont val="Century Gothic"/>
        <family val="2"/>
      </rPr>
      <t xml:space="preserve"> Adicionalmente se realizó seguimiento al Plan anticorrupción y atención al ciudadano con corte al tercer cuatrimestre de 2021 - Componente Racionalización de Tramites.</t>
    </r>
    <r>
      <rPr>
        <b/>
        <sz val="12"/>
        <rFont val="Century Gothic"/>
        <family val="2"/>
      </rPr>
      <t xml:space="preserve">  Ver informe: http://www.metrosalud.gov.co/transparencia/plan-anticorrupción 2021</t>
    </r>
  </si>
  <si>
    <r>
      <t xml:space="preserve">Se realizó  por parte del equipo de la Oficina de Control Interno y Evaluación el informe de seguimiento  al trámite de peticiones, quejas, sugerencias y denuncias con corte al año 2020.  </t>
    </r>
    <r>
      <rPr>
        <b/>
        <i/>
        <sz val="12"/>
        <rFont val="Century Gothic"/>
        <family val="2"/>
      </rPr>
      <t xml:space="preserve">Evidencias en la ruta: metrosalud-2021-evaluaciones-anticorrupcion2021-evidencias-componente3-Atención al Ciudadano. </t>
    </r>
    <r>
      <rPr>
        <sz val="12"/>
        <rFont val="Century Gothic"/>
        <family val="2"/>
      </rPr>
      <t xml:space="preserve"> Adicionalmente se realizó el seguimiento al Plan Anticorrupción y Atención al ciudadano con corte al 1 Cuatrimestre de 2021. </t>
    </r>
    <r>
      <rPr>
        <b/>
        <sz val="12"/>
        <rFont val="Century Gothic"/>
        <family val="2"/>
      </rPr>
      <t xml:space="preserve"> Ver informe: http://www.metrosalud.gov.co/transparencia/plan-anticorrupcion.</t>
    </r>
  </si>
  <si>
    <r>
      <t>Se realizó  por parte del equipo de la Oficina de Control Interno y Evaluación de la ESE Metrosalud seguimiento al primer cuatrimestre del 2021 del Plan Anticorrupción y Atención al ciudadano. Total vigencia 2021: 3 informes.</t>
    </r>
    <r>
      <rPr>
        <b/>
        <i/>
        <sz val="12"/>
        <rFont val="Century Gothic"/>
        <family val="2"/>
      </rPr>
      <t xml:space="preserve"> Ver informe en http://www.metrosalud.gov.co/transparencia/plan-anticorrupcion.         </t>
    </r>
  </si>
  <si>
    <t>Se actualizó para la ESE Metrosalud el Mapa de Riesgos de Corrupción para la vigencia 2021.  Ver soporte  Ruta: http://www.metrosalud.gov.co/transparencia/plan-anticorrupcion/Matriz 2021.</t>
  </si>
  <si>
    <t>Se publica en la pagina web instiucional el mapa de riesgos actualizado de la ESE, ademas se encuentra disponible en la carpeta compartida institucional para la vigencia 2021.  Ver soporte  Ruta: http://www.metrosalud.gov.co/transparencia/plan-anticorrupcion/Matriz 2021.                            Riesgos:10.11.1.200\AB PLAN ANTICORRUPCION 2021.</t>
  </si>
  <si>
    <r>
      <t>Se alcanzo un porcentaje de cumplimiento de respuestas a las manifestaciones recibidas a traves de redes sociales del 99.4% por parte del equipo de comunicaciones. Se identifica como logro la sistematización de cada manifestación, ademas se notifica que las  manifestaciones que ameritan la gestión por parte de otros dependencias se registran en el aplicativo SAFIX en el modulo de PQRS.</t>
    </r>
    <r>
      <rPr>
        <b/>
        <i/>
        <sz val="12"/>
        <rFont val="Century Gothic"/>
        <family val="2"/>
      </rPr>
      <t>Ver Ruta:</t>
    </r>
    <r>
      <rPr>
        <sz val="12"/>
        <rFont val="Century Gothic"/>
        <family val="2"/>
      </rPr>
      <t xml:space="preserve"> </t>
    </r>
    <r>
      <rPr>
        <b/>
        <i/>
        <sz val="12"/>
        <rFont val="Century Gothic"/>
        <family val="2"/>
      </rPr>
      <t xml:space="preserve">metrosalud- evaluaciones 2021 -anticorrupcion2021-evidencias-componente3-atencion al ciudadano. </t>
    </r>
  </si>
  <si>
    <r>
      <t xml:space="preserve">Se encuentra publicado el Informe de Gestión de la ESE Metrosalud 2020 en la pagina  web de la ESE Metrosalud. En el enlace: </t>
    </r>
    <r>
      <rPr>
        <b/>
        <i/>
        <sz val="12"/>
        <rFont val="Century Gothic"/>
        <family val="2"/>
      </rPr>
      <t>http://www.metrosalud.gov.co/transparencia/informes-de-gestion 2020.</t>
    </r>
  </si>
  <si>
    <r>
      <t>Se realizó la publicación en la página web de la SUPERSALUD el día 08 de marzo de  2021.</t>
    </r>
    <r>
      <rPr>
        <b/>
        <i/>
        <sz val="12"/>
        <rFont val="Century Gothic"/>
        <family val="2"/>
      </rPr>
      <t>Ver soporte publicación pagina Superintendencia de Salud. Ruta: metrosalud- auditorias2021 -anticorrupcion1cuatrimestre2021-evidencias-componente4-rendicion de cuentas.</t>
    </r>
  </si>
  <si>
    <r>
      <t xml:space="preserve">Se diseñaron y divulgaron múltiples piezas comunicacionales  y campaña de expectativa de los resultados de la  gestión y de la rendición publica de cuentas del año 2020  por parte del equipo de comunicaciones de la ESE Metrosalud  en medios institucionales como:  redes sociales, boletín,  página web, link Transparencia, boletines, Infográfico. </t>
    </r>
    <r>
      <rPr>
        <b/>
        <i/>
        <sz val="12"/>
        <rFont val="Century Gothic"/>
        <family val="2"/>
      </rPr>
      <t xml:space="preserve">                                                                           Ver Evidencias en la ruta: metrosalud-2021-auditorias-anticorrupcion2021-evidencias-componente-rendicion de cuentas piezas comunicacionales.</t>
    </r>
  </si>
  <si>
    <r>
      <t xml:space="preserve">Se realizó la divulgación mediante estrategia comunicacional de los resultados de la  gestión y de la rendición publica de cuentas   del año 2020  por parte del equipo de comunicaciones de la ESE Metrosalud  en medios institucionales para todos los servidores de la ESE y demas partes interesadas como:  Redes sociales, boletínes ,página web, link Transparencia, medios institucionales, Infográfico.                                                                                     </t>
    </r>
    <r>
      <rPr>
        <b/>
        <i/>
        <sz val="12"/>
        <rFont val="Century Gothic"/>
        <family val="2"/>
      </rPr>
      <t>Ver Evidencias en la ruta: metrosalud-2021-auditorias-anticorrupcion2021-evidencias-componente-rendicion de cuentas piezas comunicacionales.</t>
    </r>
  </si>
  <si>
    <r>
      <t xml:space="preserve">Para la vigencia 2020 se realizo la audiencia de rendición de cuentas de la ESE Metrosalud  con servidores, usuarios, entes de control, proveedores, academia y demás grupos de interés el dia 8 de abril de 2021 mediante transmisión en vivo a través de la plataforma Vimeo de la Alcaldía de Medellín y por las redes sociales de Youtube y Facebook.
No se realizo en la presente vigencia la rendicion de manera presencial teniedo en cuenta comportamiento de la pandemia por covid 19 en la ciudad.                                            </t>
    </r>
    <r>
      <rPr>
        <b/>
        <sz val="12"/>
        <rFont val="Century Gothic"/>
        <family val="2"/>
      </rPr>
      <t xml:space="preserve">http://www.metrosalud.gov.co/transparencia/rendicion-de-cuentas 2020.                                                                                                              </t>
    </r>
    <r>
      <rPr>
        <sz val="12"/>
        <rFont val="Century Gothic"/>
        <family val="2"/>
      </rPr>
      <t>Ver Evidencias en la ruta</t>
    </r>
    <r>
      <rPr>
        <b/>
        <sz val="12"/>
        <rFont val="Century Gothic"/>
        <family val="2"/>
      </rPr>
      <t>: metrosalud-2021-auditorias-anticorrupcion2021-evidencias-componente-rendicion de cuentas.</t>
    </r>
  </si>
  <si>
    <r>
      <t xml:space="preserve">En la página web de la ESE Metrosalud, se dispuso en página web el link para el correo: </t>
    </r>
    <r>
      <rPr>
        <b/>
        <i/>
        <sz val="12"/>
        <rFont val="Century Gothic"/>
        <family val="2"/>
      </rPr>
      <t>comunicaciones@metrosalud.gov.co</t>
    </r>
    <r>
      <rPr>
        <sz val="12"/>
        <rFont val="Century Gothic"/>
        <family val="2"/>
      </rPr>
      <t xml:space="preserve">, con el fin de recibir preguntas y comentarios previos a la realización de la actividad de rendición; sin embargo, se advierte que no se recibió ninguna manifestación, antes o después de la actividad de rendición. </t>
    </r>
  </si>
  <si>
    <r>
      <t>Se realizó  por parte del equipo de la Oficina de Control Interno y Evaluación de la ESE Metrosalud  un seguimiento (Informes evaluación por dependencias corte año 2020 por linea del Plan).</t>
    </r>
    <r>
      <rPr>
        <b/>
        <i/>
        <sz val="12"/>
        <rFont val="Century Gothic"/>
        <family val="2"/>
      </rPr>
      <t xml:space="preserve">Evidencias en la ruta: metrosalud-2021-evaluaciones-evaluacion por dependencia 2020.                                                                           </t>
    </r>
    <r>
      <rPr>
        <sz val="12"/>
        <rFont val="Century Gothic"/>
        <family val="2"/>
      </rPr>
      <t>Adicionalmente se realizó el seguimiento al Plan Anticorrupción y Atención al ciudadano con corte al 1 Cuatrimestre de 2021.</t>
    </r>
    <r>
      <rPr>
        <b/>
        <i/>
        <sz val="12"/>
        <rFont val="Century Gothic"/>
        <family val="2"/>
      </rPr>
      <t xml:space="preserve"> Ruta: http://www.metrosalud.gov.co/transparencia/plan-anticorrupcion.</t>
    </r>
  </si>
  <si>
    <r>
      <t>Con el propósito de evaluar la percepción de satisfacción de los participantes de la actividad de rendición de cuentas, la ESE realizó la aplicación de una encuesta en linea/google drive para ser aplicada por los funcionarios y demas participantes externos en la rendicion de cuentas, se adjunta soportes y resultados generales en acta de rendicion de cuentas.</t>
    </r>
    <r>
      <rPr>
        <b/>
        <i/>
        <sz val="12"/>
        <rFont val="Century Gothic"/>
        <family val="2"/>
      </rPr>
      <t xml:space="preserve">                                                                                                                   </t>
    </r>
    <r>
      <rPr>
        <sz val="12"/>
        <rFont val="Century Gothic"/>
        <family val="2"/>
      </rPr>
      <t>En el enlace http:</t>
    </r>
    <r>
      <rPr>
        <b/>
        <i/>
        <sz val="12"/>
        <rFont val="Century Gothic"/>
        <family val="2"/>
      </rPr>
      <t>//www.metrosalud.gov.co/transparencia/informes-de-gestion 2020.Acta Rendición de Cuentas.                                                                                                                             Ver Evidencias en la ruta: metrosalud-2021-auditorias-anticorrupcion2021-evidencias-componente-rendicion de cuentas.</t>
    </r>
  </si>
  <si>
    <r>
      <t xml:space="preserve">Se cuenta para la vigencia con  el reporte de cumplimiento de la matriz ITA (Índice de Transparencia y Acceso a la Información) para el periodo 2020 - con fecha del 13/11/20, de acuerdo a lo establecido en la normatividad vigente, el resultado arroja un nivel de cumplimiento en el autodiagnóstico del </t>
    </r>
    <r>
      <rPr>
        <b/>
        <i/>
        <sz val="12"/>
        <rFont val="Century Gothic"/>
        <family val="2"/>
      </rPr>
      <t>97/100</t>
    </r>
    <r>
      <rPr>
        <sz val="12"/>
        <rFont val="Century Gothic"/>
        <family val="2"/>
      </rPr>
      <t xml:space="preserve"> puntos para el periodo evaluado. Cumpliendo la meta del indicador planteado de 90 puntos.                   Se recibe informe de auditoría por parte de la Procuraduría General de la Nación donde se revisó la información suministrada en el Aplicativo ITA por la ESE con un resultado de</t>
    </r>
    <r>
      <rPr>
        <b/>
        <i/>
        <sz val="12"/>
        <rFont val="Century Gothic"/>
        <family val="2"/>
      </rPr>
      <t xml:space="preserve"> 88/100</t>
    </r>
    <r>
      <rPr>
        <sz val="12"/>
        <rFont val="Century Gothic"/>
        <family val="2"/>
      </rPr>
      <t xml:space="preserve">.  Se      adjunta:     Reporte de Cumplimiento ITA para el Periodo 2020  generado por la Procuraduría General de la Nación - Matriz de cumplimiento diligenciada - Reporte auditoria Procuraduría General de la Nación.
</t>
    </r>
    <r>
      <rPr>
        <b/>
        <i/>
        <sz val="12"/>
        <rFont val="Century Gothic"/>
        <family val="2"/>
      </rPr>
      <t>Ver soporte Ruta: metrosalud- auditorias2021 -anticorrupcion2021-evidencias-componente5-transparencia/matriz detallada ESE Metrosalud/Soporte y auditoria realizada por la Procuraduría General de la Nación.</t>
    </r>
  </si>
  <si>
    <r>
      <t xml:space="preserve">Se realizó por parte del equipo de comunicaciones de la ESE la publicación de 1 video subtitulados - CODIGO DE COLORES para el manejo de residuos en la ESE Metrosalud el cual se proyecta dentro de la parrilla de programación de  las carteleras digitales de las 9 Unidades Hospitalarias y hacen parte del Sistema de Digiturnos.En total corresponden 2 videos para el primer cuatrimestre, solo se genero 1.                                                                   Proporción de cumplimiento bimestral de elaboración y publicación de los vídeos subtitulados : 50%.                                                          </t>
    </r>
    <r>
      <rPr>
        <b/>
        <i/>
        <sz val="12"/>
        <rFont val="Century Gothic"/>
        <family val="2"/>
      </rPr>
      <t xml:space="preserve"> Ver evidencia en Ruta: metrosalud- auditorias2021 -anticorrupcion2021-1cuatrimeste-evidencias-componente-transparencia.</t>
    </r>
    <r>
      <rPr>
        <sz val="12"/>
        <rFont val="Century Gothic"/>
        <family val="2"/>
      </rPr>
      <t xml:space="preserve">
</t>
    </r>
  </si>
  <si>
    <r>
      <t xml:space="preserve">Se genero el informe correspondiente al seguimiento a la atencion del tramite de peticiones, quejas, reclamos, sugerencias y reconocimientos  con corte al primer trimestre de 2021, el cual fue realizado por la Profesional Universitaria de Participación Social. Se publica en el portal web institucional/Transparencia. Evidencias:                 </t>
    </r>
    <r>
      <rPr>
        <b/>
        <i/>
        <sz val="12"/>
        <rFont val="Century Gothic"/>
        <family val="2"/>
      </rPr>
      <t>http://www.metrosalud.gov.co/images/descargas/Indice_transparencia/anlisis_Causal_identificadas_en_PQRS_Primer_trimestre_2021_pub_web.pdf.</t>
    </r>
    <r>
      <rPr>
        <sz val="12"/>
        <rFont val="Century Gothic"/>
        <family val="2"/>
      </rPr>
      <t xml:space="preserve">
</t>
    </r>
    <r>
      <rPr>
        <b/>
        <i/>
        <sz val="12"/>
        <rFont val="Century Gothic"/>
        <family val="2"/>
      </rPr>
      <t xml:space="preserve">Ruta: metrosalud- auditorias2021 -anticorrupcion2021-cuatrimestre 1 evidencias-componente3-Atención al Ciudadano. </t>
    </r>
    <r>
      <rPr>
        <sz val="12"/>
        <rFont val="Century Gothic"/>
        <family val="2"/>
      </rPr>
      <t xml:space="preserve">
</t>
    </r>
  </si>
  <si>
    <t>Tramite formulado y racionalizado por parte de la Subgerencia de Red de Servicios. Se realizara seguimiento en cada cuatrimestre del despliegue y operación en la red de servicios. Tramite Racionalizado vigencia 2021: Asignación de citas web de atenciones en promoción y prevención (citologias, tamizaje de mama, tamizaje de próstata, tamizaje visual, consulta joven sano, consulta adulto)</t>
  </si>
  <si>
    <t>Se evalua por parte de la Oficina de Control Interno y Evaluacion el seguimiento al estado de los trámites en el Sistema Único de Información de Trámites –SUIT, de acuerdo con lo establecido en el decreto ley 019 de 2012 y la normatividad aplicable. Se adjunta informe. Se realizara seguimiento mensual.</t>
  </si>
  <si>
    <t>Con corte al primer cuatrimeste y como parte del seguimiento al Plan Anticorrupcion y Atencion al Cuidadano se realizo el reconocimiento publico en mail master 365 del servidor con mayor número de felicitaciones y reconocimientos a tráves de escucha activa</t>
  </si>
  <si>
    <t>Se retoma para la vigencia 2021 la actividad de la formulación y ejecución de los planes de mejora por parte de los Directores de UPPS para las encuestas se satisfacción que no cumplan el 70% de calificación.</t>
  </si>
  <si>
    <r>
      <t xml:space="preserve">Se realizo la publicación en la pagina web institucional de los soportes de la ejecución de la rendición de cuentas de la ESE para la vigencia 2020.  Se logro la participación a la trasmisión de 450 personas conectadas  entre clientes internos y externos. 
Adicionalmente, se realiza la recolección de listados de asistencia en diferentes sedes de la ESE Metrosalud, donde se evidencia la participación de 519 servidores.
Se encuentra publicada la información correspondiente la rendición de cuentas y los soportes: Presentación - actas - formatos de asistencia en la pagina  web de la ESE Metrosalud. </t>
    </r>
    <r>
      <rPr>
        <b/>
        <sz val="12"/>
        <rFont val="Century Gothic"/>
        <family val="2"/>
      </rPr>
      <t xml:space="preserve">En el enlace: http://www.metrosalud.gov.co/transparencia/rendicion-de-cuentas - historico 2020.                                                                                                                             </t>
    </r>
    <r>
      <rPr>
        <sz val="12"/>
        <rFont val="Century Gothic"/>
        <family val="2"/>
      </rPr>
      <t>Ver Evidencias en la ruta</t>
    </r>
    <r>
      <rPr>
        <b/>
        <sz val="12"/>
        <rFont val="Century Gothic"/>
        <family val="2"/>
      </rPr>
      <t>: metrosalud-2021-auditorias-anticorrupcion2021-evidencias-componente-rendicion de cuentas.</t>
    </r>
  </si>
  <si>
    <r>
      <t xml:space="preserve">La ESE definió como trámite a racionalizar para la vigencia 2021: Asignación de citas web de atenciones en promoción y prevención (citologias, tamizaje de mama, tamizaje de próstata, tamizaje visual, consulta joven sano, consulta adulto).Se adjunta archivo construido desde la Subgerencia Red con los requerimientos de la paremetrización por parte de Sistema para iniciar la operacion en la sedes de atención.
La actividad de citologías, se concluyó que por sus especiales necesidades individuales para el establecimiento frecuencias según riesgo no es posible su parametrización. Por lo que no es posible ofertar vía web. 
</t>
    </r>
    <r>
      <rPr>
        <b/>
        <i/>
        <sz val="12"/>
        <rFont val="Century Gothic"/>
        <family val="2"/>
      </rPr>
      <t xml:space="preserve">Ver Evidencias en la ruta: metrosalud-2021-plan evaluaciones-anticorrupcion2021-evidencias-componente2-racionalizacion de tramites.  </t>
    </r>
  </si>
  <si>
    <r>
      <t xml:space="preserve">El resultado de indicador: % de derechos de petición respondidos de forma oportuna fue del 81% en promedio para la medición comprendida entre enero 1 y el 12 de abril. No se cumple la meta del 100%. Ver evidencia en Ruta: </t>
    </r>
    <r>
      <rPr>
        <b/>
        <i/>
        <sz val="12"/>
        <rFont val="Century Gothic"/>
        <family val="2"/>
      </rPr>
      <t>metrosalud- auditorias2021 -anticorrupcion2021- 1 cuatrimestre-evidencias-componente-transparencia</t>
    </r>
  </si>
  <si>
    <r>
      <t xml:space="preserve">Se cuenta con la Matriz de Seguimiento a Respuestas de Derechos de Petición del periodo 1 enero al 12 abril,a la fecha de realización de este informe se tienen 21 derechos de petición pendientes por respuesta </t>
    </r>
    <r>
      <rPr>
        <b/>
        <i/>
        <sz val="12"/>
        <rFont val="Century Gothic"/>
        <family val="2"/>
      </rPr>
      <t>(VENCIDOS)</t>
    </r>
    <r>
      <rPr>
        <sz val="12"/>
        <rFont val="Century Gothic"/>
        <family val="2"/>
      </rPr>
      <t xml:space="preserve">; no se presenta como evidencia de cumplimiento un informe de acuerdo a lo definido en la actividad del componente, de igual manera se tiene pendiente la reunión del comité de Gestión y Desempeño Institucional el cual hasta la fecha no se ha reunido. Ver evidencia en Ruta: </t>
    </r>
    <r>
      <rPr>
        <b/>
        <i/>
        <sz val="12"/>
        <rFont val="Century Gothic"/>
        <family val="2"/>
      </rPr>
      <t>metrosalud- auditorias2020 -anticorrupcion2020-3 cuatrimestre-evidencias-componente-transparencia</t>
    </r>
  </si>
  <si>
    <r>
      <t xml:space="preserve">Se realizó por parte del equipo de la Oficina de Control Interno y Evaluación de la ESE Metrosalud   seguimiento  al 1 cuatrimestre del 2021 del Plan Anticorrupción y Atención al ciudadano con su respectivo informe de seguimiento al componente de riesgos de corrupción. Ver informe: </t>
    </r>
    <r>
      <rPr>
        <b/>
        <i/>
        <sz val="12"/>
        <rFont val="Century Gothic"/>
        <family val="2"/>
      </rPr>
      <t xml:space="preserve">http://www.metrosalud.gov.co/transparencia/plan-anticorrupcion.                                    Evidencias en la ruta: metrosalud-2021-auditorias-anticorrupcion2021- 1 Cuatrimestre -evidencias-componente1-gestion del riesgo.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</si>
</sst>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240A]d&quot; de &quot;mmmm&quot; de &quot;yyyy;@"/>
  </numFmts>
  <fonts count="31" x14ac:knownFonts="1">
    <font>
      <sz val="11"/>
      <color theme="1"/>
      <name val="Calibri"/>
      <family val="2"/>
      <scheme val="minor"/>
    </font>
    <font>
      <sz val="11"/>
      <color theme="1"/>
      <name val="Century Gothic"/>
      <family val="2"/>
    </font>
    <font>
      <sz val="11"/>
      <name val="Century Gothic"/>
      <family val="2"/>
    </font>
    <font>
      <sz val="12"/>
      <name val="Arial"/>
      <family val="2"/>
    </font>
    <font>
      <sz val="10"/>
      <name val="Arial"/>
      <family val="2"/>
    </font>
    <font>
      <sz val="11"/>
      <color theme="1"/>
      <name val="Calibri"/>
      <family val="2"/>
      <scheme val="minor"/>
    </font>
    <font>
      <b/>
      <sz val="11"/>
      <name val="Century Gothic"/>
      <family val="2"/>
    </font>
    <font>
      <b/>
      <sz val="12"/>
      <color theme="1"/>
      <name val="Century Gothic"/>
      <family val="2"/>
    </font>
    <font>
      <b/>
      <sz val="12"/>
      <name val="Century Gothic"/>
      <family val="2"/>
    </font>
    <font>
      <b/>
      <sz val="12"/>
      <color rgb="FFFF0000"/>
      <name val="Century Gothic"/>
      <family val="2"/>
    </font>
    <font>
      <sz val="12"/>
      <color theme="1"/>
      <name val="Century Gothic"/>
      <family val="2"/>
    </font>
    <font>
      <b/>
      <sz val="10"/>
      <color theme="1"/>
      <name val="Century Gothic"/>
      <family val="2"/>
    </font>
    <font>
      <sz val="12"/>
      <name val="Century Gothic"/>
      <family val="2"/>
    </font>
    <font>
      <b/>
      <sz val="12"/>
      <color theme="0"/>
      <name val="Century Gothic"/>
      <family val="2"/>
    </font>
    <font>
      <sz val="12"/>
      <color rgb="FFFF0000"/>
      <name val="Century Gothic"/>
      <family val="2"/>
    </font>
    <font>
      <b/>
      <sz val="8"/>
      <color theme="1"/>
      <name val="Century Gothic"/>
      <family val="2"/>
    </font>
    <font>
      <b/>
      <sz val="14"/>
      <color theme="1"/>
      <name val="Century Gothic"/>
      <family val="2"/>
    </font>
    <font>
      <b/>
      <sz val="14"/>
      <name val="Century Gothic"/>
      <family val="2"/>
    </font>
    <font>
      <sz val="10"/>
      <color theme="1"/>
      <name val="Century Gothic"/>
      <family val="2"/>
    </font>
    <font>
      <sz val="10"/>
      <name val="Century Gothic"/>
      <family val="2"/>
    </font>
    <font>
      <b/>
      <i/>
      <sz val="10"/>
      <name val="Century Gothic"/>
      <family val="2"/>
    </font>
    <font>
      <sz val="10"/>
      <color rgb="FFFF0000"/>
      <name val="Century Gothic"/>
      <family val="2"/>
    </font>
    <font>
      <u/>
      <sz val="11"/>
      <color theme="10"/>
      <name val="Calibri"/>
      <family val="2"/>
      <scheme val="minor"/>
    </font>
    <font>
      <b/>
      <sz val="11"/>
      <color theme="0"/>
      <name val="Century Gothic"/>
      <family val="2"/>
    </font>
    <font>
      <sz val="11"/>
      <color rgb="FFFF0000"/>
      <name val="Century Gothic"/>
      <family val="2"/>
    </font>
    <font>
      <sz val="12"/>
      <color rgb="FF000000"/>
      <name val="Century Gothic"/>
      <family val="2"/>
    </font>
    <font>
      <b/>
      <sz val="12"/>
      <color indexed="81"/>
      <name val="Tahoma"/>
      <family val="2"/>
    </font>
    <font>
      <b/>
      <sz val="9"/>
      <color indexed="81"/>
      <name val="Tahoma"/>
      <family val="2"/>
    </font>
    <font>
      <sz val="9"/>
      <color indexed="81"/>
      <name val="Tahoma"/>
      <family val="2"/>
    </font>
    <font>
      <b/>
      <i/>
      <sz val="12"/>
      <name val="Century Gothic"/>
      <family val="2"/>
    </font>
    <font>
      <sz val="8"/>
      <color theme="1"/>
      <name val="Century Gothic"/>
      <family val="2"/>
    </font>
  </fonts>
  <fills count="1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rgb="FFECFEED"/>
        <bgColor indexed="64"/>
      </patternFill>
    </fill>
    <fill>
      <patternFill patternType="solid">
        <fgColor theme="9" tint="0.59999389629810485"/>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rgb="FFFFFF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6">
    <xf numFmtId="0" fontId="0" fillId="0" borderId="0"/>
    <xf numFmtId="0" fontId="3" fillId="0" borderId="0"/>
    <xf numFmtId="0" fontId="4" fillId="0" borderId="0"/>
    <xf numFmtId="9" fontId="5" fillId="0" borderId="0" applyFont="0" applyFill="0" applyBorder="0" applyAlignment="0" applyProtection="0"/>
    <xf numFmtId="164" fontId="5" fillId="0" borderId="0" applyFont="0" applyFill="0" applyBorder="0" applyAlignment="0" applyProtection="0"/>
    <xf numFmtId="0" fontId="22" fillId="0" borderId="0" applyNumberFormat="0" applyFill="0" applyBorder="0" applyAlignment="0" applyProtection="0"/>
  </cellStyleXfs>
  <cellXfs count="243">
    <xf numFmtId="0" fontId="0" fillId="0" borderId="0" xfId="0"/>
    <xf numFmtId="0" fontId="1" fillId="0" borderId="1" xfId="0" applyFont="1" applyBorder="1" applyAlignment="1">
      <alignment horizontal="center" vertical="center" wrapText="1"/>
    </xf>
    <xf numFmtId="0" fontId="1" fillId="0" borderId="0" xfId="0" applyFont="1"/>
    <xf numFmtId="164" fontId="1" fillId="0" borderId="0" xfId="4" applyFont="1"/>
    <xf numFmtId="0" fontId="1" fillId="0" borderId="1" xfId="0" applyFont="1" applyBorder="1"/>
    <xf numFmtId="0" fontId="1" fillId="5" borderId="1" xfId="0" applyFont="1" applyFill="1" applyBorder="1" applyAlignment="1">
      <alignment horizontal="center"/>
    </xf>
    <xf numFmtId="9" fontId="1" fillId="6" borderId="1" xfId="0" applyNumberFormat="1" applyFont="1" applyFill="1" applyBorder="1" applyAlignment="1">
      <alignment horizontal="center"/>
    </xf>
    <xf numFmtId="0" fontId="11" fillId="3" borderId="1" xfId="0" applyFont="1" applyFill="1" applyBorder="1" applyAlignment="1">
      <alignment horizontal="center" vertical="center" wrapText="1"/>
    </xf>
    <xf numFmtId="0" fontId="1" fillId="0" borderId="1" xfId="0" applyFont="1" applyBorder="1" applyAlignment="1">
      <alignment horizontal="center" vertical="top" wrapText="1"/>
    </xf>
    <xf numFmtId="0" fontId="10" fillId="0" borderId="0" xfId="0" applyFont="1"/>
    <xf numFmtId="0" fontId="8" fillId="2" borderId="1" xfId="0" applyFont="1" applyFill="1" applyBorder="1" applyAlignment="1">
      <alignment horizontal="center" vertical="center" wrapText="1"/>
    </xf>
    <xf numFmtId="165" fontId="14" fillId="2" borderId="1" xfId="0" applyNumberFormat="1" applyFont="1" applyFill="1" applyBorder="1" applyAlignment="1">
      <alignment horizontal="center" vertical="center" wrapText="1"/>
    </xf>
    <xf numFmtId="0" fontId="10" fillId="0" borderId="0" xfId="0" applyFont="1" applyAlignment="1">
      <alignment horizontal="center" vertical="center"/>
    </xf>
    <xf numFmtId="0" fontId="10" fillId="2" borderId="0" xfId="0" applyFont="1" applyFill="1" applyAlignment="1">
      <alignment wrapText="1"/>
    </xf>
    <xf numFmtId="9" fontId="10" fillId="0" borderId="0" xfId="3" applyFont="1"/>
    <xf numFmtId="2" fontId="10" fillId="0" borderId="0" xfId="0" applyNumberFormat="1" applyFont="1"/>
    <xf numFmtId="0" fontId="10" fillId="2" borderId="0" xfId="0" applyFont="1" applyFill="1" applyAlignment="1">
      <alignment vertical="center"/>
    </xf>
    <xf numFmtId="9" fontId="10" fillId="2" borderId="0" xfId="3" applyFont="1" applyFill="1" applyAlignment="1">
      <alignment vertical="center"/>
    </xf>
    <xf numFmtId="0" fontId="10" fillId="2" borderId="0" xfId="0" applyFont="1" applyFill="1" applyAlignment="1">
      <alignment vertical="center" wrapText="1"/>
    </xf>
    <xf numFmtId="0" fontId="10" fillId="0" borderId="0" xfId="0" applyFont="1" applyAlignment="1">
      <alignment vertical="center"/>
    </xf>
    <xf numFmtId="0" fontId="10" fillId="0" borderId="0" xfId="0" applyFont="1" applyBorder="1" applyAlignment="1">
      <alignment vertical="center"/>
    </xf>
    <xf numFmtId="9" fontId="10" fillId="2" borderId="0" xfId="0" applyNumberFormat="1" applyFont="1" applyFill="1" applyAlignment="1">
      <alignment vertical="center"/>
    </xf>
    <xf numFmtId="0" fontId="10" fillId="2" borderId="0" xfId="0" applyFont="1" applyFill="1" applyBorder="1" applyAlignment="1">
      <alignment vertical="center"/>
    </xf>
    <xf numFmtId="0" fontId="10" fillId="2" borderId="1" xfId="0" applyFont="1" applyFill="1" applyBorder="1" applyAlignment="1">
      <alignment vertical="center"/>
    </xf>
    <xf numFmtId="0" fontId="14" fillId="2" borderId="0" xfId="0" applyFont="1" applyFill="1" applyBorder="1" applyAlignment="1">
      <alignment vertical="center" wrapText="1"/>
    </xf>
    <xf numFmtId="0" fontId="10" fillId="2" borderId="0" xfId="0" applyFont="1" applyFill="1" applyAlignment="1">
      <alignment horizontal="center" vertical="center"/>
    </xf>
    <xf numFmtId="0" fontId="14" fillId="0" borderId="1" xfId="0" applyFont="1" applyFill="1" applyBorder="1" applyAlignment="1">
      <alignment horizontal="center" vertical="center" wrapText="1"/>
    </xf>
    <xf numFmtId="14" fontId="10" fillId="2" borderId="0" xfId="0" applyNumberFormat="1" applyFont="1" applyFill="1" applyAlignment="1">
      <alignment vertical="center"/>
    </xf>
    <xf numFmtId="0" fontId="15" fillId="9" borderId="1" xfId="0" applyFont="1" applyFill="1" applyBorder="1" applyAlignment="1">
      <alignment horizontal="center" vertical="center" wrapText="1"/>
    </xf>
    <xf numFmtId="14" fontId="10"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14" fontId="12" fillId="0" borderId="1" xfId="0" applyNumberFormat="1" applyFont="1" applyFill="1" applyBorder="1" applyAlignment="1">
      <alignment horizontal="center" vertical="center" wrapText="1"/>
    </xf>
    <xf numFmtId="9" fontId="12" fillId="7" borderId="1" xfId="3" applyFont="1" applyFill="1" applyBorder="1" applyAlignment="1">
      <alignment horizontal="center" vertical="center" wrapText="1"/>
    </xf>
    <xf numFmtId="0" fontId="12"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9" fontId="12" fillId="0" borderId="1" xfId="3" applyFont="1" applyFill="1" applyBorder="1" applyAlignment="1">
      <alignment horizontal="center" vertical="center" wrapText="1"/>
    </xf>
    <xf numFmtId="14" fontId="10"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9" fontId="6" fillId="0" borderId="1" xfId="3" applyFont="1" applyFill="1" applyBorder="1" applyAlignment="1">
      <alignment horizontal="center" vertical="center" wrapText="1"/>
    </xf>
    <xf numFmtId="9" fontId="2" fillId="7" borderId="1" xfId="3"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9" fontId="17" fillId="7" borderId="1" xfId="0" applyNumberFormat="1" applyFont="1" applyFill="1" applyBorder="1" applyAlignment="1">
      <alignment horizontal="center" vertical="center"/>
    </xf>
    <xf numFmtId="0" fontId="11" fillId="4" borderId="1" xfId="0" applyFont="1" applyFill="1" applyBorder="1" applyAlignment="1">
      <alignment horizontal="center" vertical="center"/>
    </xf>
    <xf numFmtId="0" fontId="11" fillId="4" borderId="1"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8" fillId="2" borderId="0" xfId="0" applyFont="1" applyFill="1" applyAlignment="1">
      <alignment vertical="center"/>
    </xf>
    <xf numFmtId="0" fontId="18" fillId="0" borderId="1" xfId="0" applyFont="1" applyFill="1" applyBorder="1" applyAlignment="1">
      <alignment horizontal="center" vertical="center" wrapText="1"/>
    </xf>
    <xf numFmtId="165" fontId="19" fillId="0" borderId="1" xfId="0" applyNumberFormat="1" applyFont="1" applyFill="1" applyBorder="1" applyAlignment="1">
      <alignment horizontal="center" vertical="center" wrapText="1"/>
    </xf>
    <xf numFmtId="9" fontId="19" fillId="7" borderId="1" xfId="3" applyFont="1" applyFill="1" applyBorder="1" applyAlignment="1">
      <alignment horizontal="center" vertical="center" wrapText="1"/>
    </xf>
    <xf numFmtId="0" fontId="19" fillId="2"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9" fillId="0" borderId="1" xfId="0" applyFont="1" applyBorder="1" applyAlignment="1">
      <alignment horizontal="left" vertical="center" wrapText="1"/>
    </xf>
    <xf numFmtId="0" fontId="18" fillId="2" borderId="0" xfId="0" applyFont="1" applyFill="1" applyBorder="1" applyAlignment="1">
      <alignment vertical="center"/>
    </xf>
    <xf numFmtId="0" fontId="18" fillId="2" borderId="1" xfId="0" applyFont="1" applyFill="1" applyBorder="1" applyAlignment="1">
      <alignment vertical="center"/>
    </xf>
    <xf numFmtId="165" fontId="21"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9" fontId="21" fillId="0" borderId="1" xfId="3" applyFont="1" applyFill="1" applyBorder="1" applyAlignment="1">
      <alignment horizontal="center" vertical="center" wrapText="1"/>
    </xf>
    <xf numFmtId="0" fontId="19" fillId="0" borderId="1" xfId="0" applyFont="1" applyFill="1" applyBorder="1" applyAlignment="1">
      <alignment horizontal="left" vertical="center" wrapText="1"/>
    </xf>
    <xf numFmtId="0" fontId="21" fillId="2" borderId="0" xfId="0" applyFont="1" applyFill="1" applyBorder="1" applyAlignment="1">
      <alignment vertical="center" wrapText="1"/>
    </xf>
    <xf numFmtId="9" fontId="19" fillId="5" borderId="1" xfId="3" applyFont="1" applyFill="1" applyBorder="1" applyAlignment="1">
      <alignment horizontal="center" vertical="center" wrapText="1"/>
    </xf>
    <xf numFmtId="0" fontId="19" fillId="0" borderId="1" xfId="0" applyFont="1" applyFill="1" applyBorder="1" applyAlignment="1">
      <alignment vertical="center" wrapText="1"/>
    </xf>
    <xf numFmtId="0" fontId="19" fillId="0" borderId="1" xfId="0" applyFont="1" applyBorder="1" applyAlignment="1">
      <alignment vertical="center" wrapText="1"/>
    </xf>
    <xf numFmtId="0" fontId="19" fillId="2" borderId="1" xfId="0" applyFont="1" applyFill="1" applyBorder="1" applyAlignment="1">
      <alignment vertical="center" wrapText="1"/>
    </xf>
    <xf numFmtId="9" fontId="11" fillId="7" borderId="1" xfId="0" applyNumberFormat="1" applyFont="1" applyFill="1" applyBorder="1" applyAlignment="1">
      <alignment horizontal="center" vertical="center" wrapText="1"/>
    </xf>
    <xf numFmtId="0" fontId="18" fillId="2" borderId="0" xfId="0" applyFont="1" applyFill="1" applyAlignment="1">
      <alignment horizontal="center" vertical="center"/>
    </xf>
    <xf numFmtId="9" fontId="18" fillId="2" borderId="0" xfId="0" applyNumberFormat="1" applyFont="1" applyFill="1" applyAlignment="1">
      <alignment vertical="center"/>
    </xf>
    <xf numFmtId="0" fontId="7" fillId="0" borderId="0" xfId="0" applyFont="1" applyAlignment="1">
      <alignment vertical="center"/>
    </xf>
    <xf numFmtId="0" fontId="7" fillId="2" borderId="0" xfId="0" applyFont="1" applyFill="1" applyAlignment="1">
      <alignment vertical="center"/>
    </xf>
    <xf numFmtId="9" fontId="10" fillId="7" borderId="1" xfId="3" applyFont="1" applyFill="1" applyBorder="1" applyAlignment="1">
      <alignment horizontal="center" vertical="center" wrapText="1"/>
    </xf>
    <xf numFmtId="9" fontId="1" fillId="7" borderId="1" xfId="3"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1" xfId="0" applyFont="1" applyBorder="1" applyAlignment="1">
      <alignment horizontal="center" vertical="top" wrapText="1"/>
    </xf>
    <xf numFmtId="9" fontId="12" fillId="6" borderId="1" xfId="3" applyFont="1" applyFill="1" applyBorder="1" applyAlignment="1">
      <alignment horizontal="center" vertical="center" wrapText="1"/>
    </xf>
    <xf numFmtId="9" fontId="2" fillId="6" borderId="1" xfId="3"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12" borderId="1" xfId="0" applyFont="1" applyFill="1" applyBorder="1" applyAlignment="1">
      <alignment horizontal="center" vertical="center" wrapText="1"/>
    </xf>
    <xf numFmtId="0" fontId="1" fillId="12" borderId="1" xfId="0" applyFont="1" applyFill="1" applyBorder="1" applyAlignment="1">
      <alignment horizontal="center" vertical="top" wrapText="1"/>
    </xf>
    <xf numFmtId="0" fontId="1" fillId="12" borderId="1" xfId="0" applyFont="1" applyFill="1" applyBorder="1" applyAlignment="1">
      <alignment horizontal="center" vertical="center" wrapText="1"/>
    </xf>
    <xf numFmtId="0" fontId="2" fillId="12" borderId="1" xfId="0" applyFont="1" applyFill="1" applyBorder="1" applyAlignment="1">
      <alignment horizontal="center" vertical="top" wrapText="1"/>
    </xf>
    <xf numFmtId="0" fontId="16" fillId="13" borderId="1" xfId="0" applyFont="1" applyFill="1" applyBorder="1" applyAlignment="1">
      <alignment horizontal="center" vertical="center" wrapText="1"/>
    </xf>
    <xf numFmtId="0" fontId="24" fillId="0" borderId="1" xfId="0" applyFont="1" applyBorder="1" applyAlignment="1">
      <alignment horizontal="center" vertical="center" wrapText="1"/>
    </xf>
    <xf numFmtId="1" fontId="24" fillId="0" borderId="1" xfId="0" applyNumberFormat="1" applyFont="1" applyBorder="1" applyAlignment="1">
      <alignment horizontal="center" vertical="center" wrapText="1"/>
    </xf>
    <xf numFmtId="9" fontId="14" fillId="7" borderId="1" xfId="3" applyFont="1" applyFill="1" applyBorder="1" applyAlignment="1">
      <alignment horizontal="center" vertical="center" wrapText="1"/>
    </xf>
    <xf numFmtId="0" fontId="7" fillId="11" borderId="1" xfId="0" applyFont="1" applyFill="1" applyBorder="1" applyAlignment="1">
      <alignment horizontal="center" vertical="center"/>
    </xf>
    <xf numFmtId="0" fontId="7" fillId="11"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7" fillId="12" borderId="1" xfId="0" applyFont="1" applyFill="1" applyBorder="1" applyAlignment="1">
      <alignment horizontal="center" vertical="center" wrapText="1"/>
    </xf>
    <xf numFmtId="0" fontId="10" fillId="12" borderId="1"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9" fillId="12" borderId="1" xfId="0" applyFont="1" applyFill="1" applyBorder="1" applyAlignment="1">
      <alignment horizontal="left" vertical="center" wrapText="1"/>
    </xf>
    <xf numFmtId="0" fontId="8" fillId="11" borderId="1" xfId="0" applyFont="1" applyFill="1" applyBorder="1" applyAlignment="1">
      <alignment horizontal="center" vertical="center"/>
    </xf>
    <xf numFmtId="0" fontId="8" fillId="11"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8" fillId="12" borderId="1" xfId="0" applyFont="1" applyFill="1" applyBorder="1" applyAlignment="1">
      <alignment horizontal="center" vertical="center" wrapText="1"/>
    </xf>
    <xf numFmtId="165" fontId="14" fillId="0" borderId="1" xfId="0" applyNumberFormat="1" applyFont="1" applyFill="1" applyBorder="1" applyAlignment="1">
      <alignment horizontal="center" vertical="center" wrapText="1"/>
    </xf>
    <xf numFmtId="0" fontId="14" fillId="0" borderId="1" xfId="0" applyFont="1" applyBorder="1" applyAlignment="1">
      <alignment horizontal="left" vertical="center" wrapText="1"/>
    </xf>
    <xf numFmtId="0" fontId="14" fillId="0" borderId="1" xfId="0" applyFont="1" applyFill="1" applyBorder="1" applyAlignment="1">
      <alignment horizontal="justify" vertical="center" wrapText="1"/>
    </xf>
    <xf numFmtId="0" fontId="7" fillId="9"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14" fontId="7" fillId="9" borderId="1" xfId="0" applyNumberFormat="1" applyFont="1" applyFill="1" applyBorder="1" applyAlignment="1">
      <alignment horizontal="center" vertical="center" wrapText="1"/>
    </xf>
    <xf numFmtId="0" fontId="9" fillId="9" borderId="1" xfId="0" applyFont="1" applyFill="1" applyBorder="1" applyAlignment="1">
      <alignment horizontal="center" vertical="center" wrapText="1"/>
    </xf>
    <xf numFmtId="0" fontId="9" fillId="9" borderId="1" xfId="0" applyFont="1" applyFill="1" applyBorder="1" applyAlignment="1">
      <alignment horizontal="left" vertical="center"/>
    </xf>
    <xf numFmtId="0" fontId="8" fillId="9" borderId="1" xfId="0" applyFont="1" applyFill="1" applyBorder="1" applyAlignment="1">
      <alignment horizontal="center" vertical="center" wrapText="1"/>
    </xf>
    <xf numFmtId="0" fontId="14" fillId="0" borderId="11" xfId="0" applyFont="1" applyFill="1" applyBorder="1" applyAlignment="1">
      <alignment horizontal="left" vertical="center" wrapText="1"/>
    </xf>
    <xf numFmtId="0" fontId="9" fillId="9" borderId="4" xfId="0" applyFont="1" applyFill="1" applyBorder="1" applyAlignment="1">
      <alignment vertical="center" wrapText="1"/>
    </xf>
    <xf numFmtId="0" fontId="14" fillId="0" borderId="1" xfId="5" applyFont="1" applyFill="1" applyBorder="1" applyAlignment="1">
      <alignment horizontal="left" vertical="center" wrapText="1"/>
    </xf>
    <xf numFmtId="0" fontId="8" fillId="9" borderId="1" xfId="0" applyFont="1" applyFill="1" applyBorder="1" applyAlignment="1">
      <alignment horizontal="center" vertical="center"/>
    </xf>
    <xf numFmtId="0" fontId="10" fillId="9" borderId="1" xfId="0" applyFont="1" applyFill="1" applyBorder="1" applyAlignment="1">
      <alignment horizontal="center" vertical="center"/>
    </xf>
    <xf numFmtId="0" fontId="12" fillId="12" borderId="5" xfId="0" applyFont="1" applyFill="1" applyBorder="1" applyAlignment="1">
      <alignment horizontal="center" vertical="center" wrapText="1"/>
    </xf>
    <xf numFmtId="9" fontId="14" fillId="0" borderId="1" xfId="3" applyFont="1" applyFill="1" applyBorder="1" applyAlignment="1">
      <alignment horizontal="center" vertical="center" wrapText="1"/>
    </xf>
    <xf numFmtId="165" fontId="12" fillId="2" borderId="1" xfId="0" applyNumberFormat="1" applyFont="1" applyFill="1" applyBorder="1" applyAlignment="1">
      <alignment horizontal="center" vertical="center" wrapText="1"/>
    </xf>
    <xf numFmtId="165" fontId="12" fillId="0" borderId="1" xfId="0" applyNumberFormat="1" applyFont="1" applyFill="1" applyBorder="1" applyAlignment="1">
      <alignment horizontal="center" vertical="center" wrapText="1"/>
    </xf>
    <xf numFmtId="0" fontId="12" fillId="2" borderId="1" xfId="0" applyFont="1" applyFill="1" applyBorder="1" applyAlignment="1">
      <alignment vertical="center" wrapText="1"/>
    </xf>
    <xf numFmtId="14" fontId="12" fillId="2" borderId="1" xfId="0" applyNumberFormat="1" applyFont="1" applyFill="1" applyBorder="1" applyAlignment="1">
      <alignment horizontal="center" vertical="center" wrapText="1"/>
    </xf>
    <xf numFmtId="0" fontId="12" fillId="14" borderId="1" xfId="0" applyFont="1" applyFill="1" applyBorder="1" applyAlignment="1">
      <alignment horizontal="center" vertical="center" wrapText="1"/>
    </xf>
    <xf numFmtId="9" fontId="12" fillId="2" borderId="1" xfId="3"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5" xfId="0" applyFont="1" applyFill="1" applyBorder="1" applyAlignment="1">
      <alignment horizontal="center" vertical="center"/>
    </xf>
    <xf numFmtId="9" fontId="12" fillId="12" borderId="1" xfId="3" applyFont="1" applyFill="1" applyBorder="1" applyAlignment="1">
      <alignment horizontal="center" vertical="center" wrapText="1"/>
    </xf>
    <xf numFmtId="0" fontId="12" fillId="0" borderId="5" xfId="0" applyFont="1" applyFill="1" applyBorder="1" applyAlignment="1">
      <alignment horizontal="center" vertical="center" wrapText="1"/>
    </xf>
    <xf numFmtId="0" fontId="10" fillId="2" borderId="1" xfId="0" applyFont="1" applyFill="1" applyBorder="1" applyAlignment="1">
      <alignment horizontal="justify" vertical="center" wrapText="1"/>
    </xf>
    <xf numFmtId="0" fontId="10" fillId="2" borderId="1" xfId="0" applyFont="1" applyFill="1" applyBorder="1" applyAlignment="1">
      <alignment horizontal="left" vertical="center" wrapText="1"/>
    </xf>
    <xf numFmtId="1" fontId="8" fillId="9" borderId="1" xfId="0" applyNumberFormat="1" applyFont="1" applyFill="1" applyBorder="1" applyAlignment="1">
      <alignment horizontal="center" vertical="center" wrapText="1"/>
    </xf>
    <xf numFmtId="14" fontId="10" fillId="12" borderId="1" xfId="0" applyNumberFormat="1" applyFont="1" applyFill="1" applyBorder="1" applyAlignment="1">
      <alignment horizontal="center" vertical="center" wrapText="1"/>
    </xf>
    <xf numFmtId="0" fontId="10" fillId="2" borderId="5" xfId="0" applyFont="1" applyFill="1" applyBorder="1" applyAlignment="1">
      <alignment horizontal="center" vertical="center" wrapText="1"/>
    </xf>
    <xf numFmtId="0" fontId="12" fillId="0" borderId="5" xfId="0" applyFont="1" applyBorder="1" applyAlignment="1">
      <alignment horizontal="center" vertical="center" wrapText="1"/>
    </xf>
    <xf numFmtId="9" fontId="9" fillId="0" borderId="1" xfId="3" applyFont="1" applyFill="1" applyBorder="1" applyAlignment="1">
      <alignment horizontal="center" vertical="center" wrapText="1"/>
    </xf>
    <xf numFmtId="14" fontId="1" fillId="0" borderId="1" xfId="0" applyNumberFormat="1" applyFont="1" applyFill="1" applyBorder="1" applyAlignment="1" applyProtection="1">
      <alignment horizontal="center" vertical="center" wrapText="1"/>
    </xf>
    <xf numFmtId="0" fontId="12" fillId="0" borderId="1" xfId="0" applyFont="1" applyFill="1" applyBorder="1" applyAlignment="1">
      <alignment horizontal="left" vertical="center" wrapText="1"/>
    </xf>
    <xf numFmtId="0" fontId="12" fillId="0" borderId="1" xfId="0" applyFont="1" applyBorder="1" applyAlignment="1">
      <alignment horizontal="left" vertical="center" wrapText="1"/>
    </xf>
    <xf numFmtId="9" fontId="8" fillId="7" borderId="1" xfId="3" applyFont="1" applyFill="1" applyBorder="1" applyAlignment="1">
      <alignment horizontal="center" vertical="center" wrapText="1"/>
    </xf>
    <xf numFmtId="0" fontId="17" fillId="13" borderId="1"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0" borderId="4" xfId="0" applyFont="1" applyFill="1" applyBorder="1" applyAlignment="1">
      <alignment horizontal="left" vertical="center" wrapText="1"/>
    </xf>
    <xf numFmtId="9" fontId="12" fillId="5" borderId="1" xfId="3" applyFont="1" applyFill="1" applyBorder="1" applyAlignment="1">
      <alignment horizontal="center" vertical="center" wrapText="1"/>
    </xf>
    <xf numFmtId="0" fontId="30" fillId="0" borderId="0" xfId="0" applyFont="1"/>
    <xf numFmtId="0" fontId="15" fillId="0" borderId="1" xfId="0" applyFont="1" applyBorder="1" applyAlignment="1">
      <alignment horizontal="left"/>
    </xf>
    <xf numFmtId="0" fontId="15" fillId="0" borderId="9" xfId="0" applyFont="1" applyBorder="1" applyAlignment="1">
      <alignment horizontal="left"/>
    </xf>
    <xf numFmtId="0" fontId="15" fillId="4" borderId="9" xfId="0" applyFont="1" applyFill="1" applyBorder="1" applyAlignment="1">
      <alignment horizontal="left"/>
    </xf>
    <xf numFmtId="0" fontId="15" fillId="4" borderId="1" xfId="0" applyFont="1" applyFill="1" applyBorder="1" applyAlignment="1">
      <alignment horizontal="center" vertical="center" wrapText="1"/>
    </xf>
    <xf numFmtId="0" fontId="15" fillId="0" borderId="1" xfId="0" applyFont="1" applyBorder="1" applyAlignment="1">
      <alignment horizontal="center" vertical="center"/>
    </xf>
    <xf numFmtId="0" fontId="30" fillId="0" borderId="1" xfId="0" applyFont="1" applyFill="1" applyBorder="1" applyAlignment="1">
      <alignment horizontal="center" vertical="center"/>
    </xf>
    <xf numFmtId="0" fontId="30" fillId="0" borderId="1" xfId="0" applyFont="1" applyFill="1" applyBorder="1" applyAlignment="1">
      <alignment horizontal="center" vertical="center" wrapText="1"/>
    </xf>
    <xf numFmtId="0" fontId="30" fillId="0" borderId="1" xfId="0" applyFont="1" applyBorder="1" applyAlignment="1">
      <alignment horizontal="center" vertical="center" wrapText="1"/>
    </xf>
    <xf numFmtId="14" fontId="30" fillId="0" borderId="1" xfId="0" applyNumberFormat="1" applyFont="1" applyBorder="1" applyAlignment="1">
      <alignment horizontal="center" vertical="center" wrapText="1"/>
    </xf>
    <xf numFmtId="0" fontId="30" fillId="0" borderId="1" xfId="0" applyFont="1" applyBorder="1" applyAlignment="1">
      <alignment horizontal="left" vertical="center" wrapText="1"/>
    </xf>
    <xf numFmtId="0" fontId="30" fillId="0" borderId="1" xfId="0" applyFont="1" applyBorder="1" applyAlignment="1">
      <alignment horizontal="center" vertical="center"/>
    </xf>
    <xf numFmtId="0" fontId="12" fillId="0" borderId="5" xfId="0" applyFont="1" applyFill="1" applyBorder="1" applyAlignment="1">
      <alignment horizontal="center" vertical="center" wrapText="1"/>
    </xf>
    <xf numFmtId="0" fontId="12" fillId="0" borderId="1" xfId="0" applyFont="1" applyFill="1" applyBorder="1" applyAlignment="1">
      <alignment horizontal="justify" vertical="center" wrapText="1"/>
    </xf>
    <xf numFmtId="14" fontId="12" fillId="12" borderId="1" xfId="0" applyNumberFormat="1" applyFont="1" applyFill="1" applyBorder="1" applyAlignment="1">
      <alignment horizontal="center" vertical="center" wrapText="1"/>
    </xf>
    <xf numFmtId="0" fontId="12" fillId="0" borderId="1" xfId="0" applyFont="1" applyFill="1" applyBorder="1" applyAlignment="1">
      <alignment vertical="center" wrapText="1"/>
    </xf>
    <xf numFmtId="9" fontId="8" fillId="6" borderId="1" xfId="0" applyNumberFormat="1" applyFont="1" applyFill="1" applyBorder="1" applyAlignment="1">
      <alignment horizontal="center" vertical="center" wrapText="1"/>
    </xf>
    <xf numFmtId="0" fontId="17" fillId="13" borderId="1" xfId="0" applyFont="1" applyFill="1" applyBorder="1" applyAlignment="1">
      <alignment horizontal="center" vertical="center"/>
    </xf>
    <xf numFmtId="0" fontId="12" fillId="2" borderId="1" xfId="0" applyFont="1" applyFill="1" applyBorder="1" applyAlignment="1">
      <alignment horizontal="left" vertical="center" wrapText="1"/>
    </xf>
    <xf numFmtId="0" fontId="23" fillId="10" borderId="5"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10" borderId="2" xfId="0" applyFont="1" applyFill="1" applyBorder="1" applyAlignment="1">
      <alignment horizontal="center" vertical="center" wrapText="1"/>
    </xf>
    <xf numFmtId="0" fontId="1" fillId="0" borderId="1" xfId="0" applyFont="1" applyBorder="1" applyAlignment="1">
      <alignment horizontal="left" vertical="top" wrapText="1"/>
    </xf>
    <xf numFmtId="0" fontId="13" fillId="10" borderId="8" xfId="0" applyFont="1" applyFill="1" applyBorder="1" applyAlignment="1">
      <alignment horizontal="center" vertical="center"/>
    </xf>
    <xf numFmtId="0" fontId="13" fillId="10" borderId="0" xfId="0" applyFont="1" applyFill="1" applyBorder="1" applyAlignment="1">
      <alignment horizontal="center" vertical="center"/>
    </xf>
    <xf numFmtId="0" fontId="13" fillId="10" borderId="7" xfId="0" applyFont="1" applyFill="1" applyBorder="1" applyAlignment="1">
      <alignment horizontal="center" vertical="center"/>
    </xf>
    <xf numFmtId="0" fontId="10" fillId="12" borderId="1" xfId="0" applyFont="1" applyFill="1" applyBorder="1" applyAlignment="1">
      <alignment horizontal="center" vertical="center" wrapText="1"/>
    </xf>
    <xf numFmtId="0" fontId="8" fillId="11" borderId="1" xfId="0" applyFont="1" applyFill="1" applyBorder="1" applyAlignment="1">
      <alignment horizontal="center" vertical="center"/>
    </xf>
    <xf numFmtId="0" fontId="8" fillId="11" borderId="1" xfId="0" applyFont="1" applyFill="1" applyBorder="1" applyAlignment="1">
      <alignment vertical="center"/>
    </xf>
    <xf numFmtId="0" fontId="8" fillId="11" borderId="1" xfId="0" applyFont="1" applyFill="1" applyBorder="1" applyAlignment="1">
      <alignment horizontal="center" vertical="center" wrapText="1"/>
    </xf>
    <xf numFmtId="9" fontId="8" fillId="11" borderId="5" xfId="3" applyFont="1" applyFill="1" applyBorder="1" applyAlignment="1">
      <alignment horizontal="center" vertical="center" wrapText="1"/>
    </xf>
    <xf numFmtId="9" fontId="8" fillId="11" borderId="2" xfId="3" applyFont="1" applyFill="1" applyBorder="1" applyAlignment="1">
      <alignment horizontal="center" vertical="center" wrapText="1"/>
    </xf>
    <xf numFmtId="0" fontId="13" fillId="10" borderId="0" xfId="0" applyFont="1" applyFill="1" applyAlignment="1">
      <alignment horizontal="center"/>
    </xf>
    <xf numFmtId="0" fontId="12" fillId="12" borderId="5" xfId="0" applyFont="1" applyFill="1" applyBorder="1" applyAlignment="1">
      <alignment horizontal="center" vertical="center" wrapText="1"/>
    </xf>
    <xf numFmtId="0" fontId="12" fillId="12" borderId="2"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7" fillId="11" borderId="1" xfId="0" applyFont="1" applyFill="1" applyBorder="1" applyAlignment="1">
      <alignment horizontal="center" vertical="center"/>
    </xf>
    <xf numFmtId="9" fontId="7" fillId="11" borderId="5" xfId="3" applyFont="1" applyFill="1" applyBorder="1" applyAlignment="1">
      <alignment horizontal="center" vertical="center" wrapText="1"/>
    </xf>
    <xf numFmtId="9" fontId="7" fillId="11" borderId="2" xfId="3" applyFont="1" applyFill="1" applyBorder="1" applyAlignment="1">
      <alignment horizontal="center" vertical="center" wrapText="1"/>
    </xf>
    <xf numFmtId="0" fontId="7" fillId="11" borderId="1" xfId="0" applyFont="1" applyFill="1" applyBorder="1" applyAlignment="1">
      <alignment vertical="center"/>
    </xf>
    <xf numFmtId="0" fontId="8" fillId="12" borderId="5" xfId="0" applyFont="1" applyFill="1" applyBorder="1" applyAlignment="1">
      <alignment horizontal="center" vertical="center" wrapText="1"/>
    </xf>
    <xf numFmtId="0" fontId="8" fillId="12" borderId="2"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9" borderId="5" xfId="0" applyFont="1" applyFill="1" applyBorder="1" applyAlignment="1">
      <alignment horizontal="center" vertical="center" wrapText="1"/>
    </xf>
    <xf numFmtId="0" fontId="7" fillId="9" borderId="2" xfId="0" applyFont="1" applyFill="1" applyBorder="1" applyAlignment="1">
      <alignment horizontal="center" vertical="center" wrapText="1"/>
    </xf>
    <xf numFmtId="0" fontId="7" fillId="9" borderId="12"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8" fillId="9" borderId="4" xfId="0" applyFont="1" applyFill="1" applyBorder="1" applyAlignment="1">
      <alignment horizontal="center" vertical="center" wrapText="1"/>
    </xf>
    <xf numFmtId="9" fontId="8" fillId="9" borderId="1" xfId="3" applyFont="1" applyFill="1" applyBorder="1" applyAlignment="1">
      <alignment horizontal="center" vertical="center" wrapText="1"/>
    </xf>
    <xf numFmtId="0" fontId="10" fillId="9" borderId="5"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8" fillId="9" borderId="1" xfId="0" applyFont="1" applyFill="1" applyBorder="1" applyAlignment="1">
      <alignment horizontal="center" vertical="center"/>
    </xf>
    <xf numFmtId="0" fontId="8" fillId="9" borderId="1" xfId="0" applyFont="1" applyFill="1" applyBorder="1" applyAlignment="1">
      <alignment vertical="center"/>
    </xf>
    <xf numFmtId="0" fontId="13" fillId="10" borderId="7" xfId="0" applyFont="1" applyFill="1" applyBorder="1" applyAlignment="1">
      <alignment horizontal="center"/>
    </xf>
    <xf numFmtId="0" fontId="13" fillId="10" borderId="13" xfId="0" applyFont="1" applyFill="1" applyBorder="1" applyAlignment="1">
      <alignment horizontal="center" vertical="center"/>
    </xf>
    <xf numFmtId="0" fontId="13" fillId="10" borderId="3" xfId="0" applyFont="1" applyFill="1" applyBorder="1" applyAlignment="1">
      <alignment horizontal="center" vertical="center"/>
    </xf>
    <xf numFmtId="0" fontId="13" fillId="10" borderId="6" xfId="0" applyFont="1" applyFill="1" applyBorder="1" applyAlignment="1">
      <alignment horizontal="center" vertical="center"/>
    </xf>
    <xf numFmtId="0" fontId="10" fillId="0" borderId="5" xfId="0" applyFont="1" applyBorder="1" applyAlignment="1">
      <alignment horizontal="center" vertical="center" wrapText="1"/>
    </xf>
    <xf numFmtId="0" fontId="10" fillId="0" borderId="2" xfId="0" applyFont="1" applyBorder="1" applyAlignment="1">
      <alignment horizontal="center" vertical="center" wrapText="1"/>
    </xf>
    <xf numFmtId="14" fontId="1" fillId="0" borderId="1" xfId="0" applyNumberFormat="1" applyFont="1" applyFill="1" applyBorder="1" applyAlignment="1" applyProtection="1">
      <alignment horizontal="center" vertical="center" wrapText="1"/>
    </xf>
    <xf numFmtId="0" fontId="8" fillId="2" borderId="1" xfId="0" applyFont="1" applyFill="1" applyBorder="1" applyAlignment="1">
      <alignment horizontal="center" vertical="center" wrapText="1"/>
    </xf>
    <xf numFmtId="0" fontId="30" fillId="0" borderId="9" xfId="0" applyFont="1" applyBorder="1" applyAlignment="1">
      <alignment horizontal="left" vertical="center" wrapText="1"/>
    </xf>
    <xf numFmtId="0" fontId="30" fillId="0" borderId="10" xfId="0" applyFont="1" applyBorder="1" applyAlignment="1">
      <alignment horizontal="left" vertical="center" wrapText="1"/>
    </xf>
    <xf numFmtId="0" fontId="30" fillId="0" borderId="4" xfId="0" applyFont="1" applyBorder="1" applyAlignment="1">
      <alignment horizontal="left" vertical="center" wrapText="1"/>
    </xf>
    <xf numFmtId="0" fontId="15" fillId="0" borderId="1" xfId="0" applyFont="1" applyBorder="1" applyAlignment="1">
      <alignment horizontal="center"/>
    </xf>
    <xf numFmtId="0" fontId="15" fillId="4" borderId="1" xfId="0" applyFont="1" applyFill="1" applyBorder="1" applyAlignment="1">
      <alignment horizontal="center" vertical="center" wrapText="1"/>
    </xf>
    <xf numFmtId="0" fontId="15" fillId="4" borderId="1" xfId="0" applyFont="1" applyFill="1" applyBorder="1" applyAlignment="1">
      <alignment horizontal="left"/>
    </xf>
    <xf numFmtId="0" fontId="30" fillId="0" borderId="9" xfId="0" applyFont="1" applyBorder="1" applyAlignment="1">
      <alignment horizontal="center"/>
    </xf>
    <xf numFmtId="0" fontId="30" fillId="0" borderId="10" xfId="0" applyFont="1" applyBorder="1" applyAlignment="1">
      <alignment horizontal="center"/>
    </xf>
    <xf numFmtId="0" fontId="30" fillId="0" borderId="4" xfId="0" applyFont="1" applyBorder="1" applyAlignment="1">
      <alignment horizontal="center"/>
    </xf>
    <xf numFmtId="0" fontId="30" fillId="4" borderId="9" xfId="0" applyFont="1" applyFill="1" applyBorder="1" applyAlignment="1">
      <alignment horizontal="center"/>
    </xf>
    <xf numFmtId="0" fontId="30" fillId="4" borderId="4" xfId="0" applyFont="1" applyFill="1" applyBorder="1" applyAlignment="1">
      <alignment horizontal="center"/>
    </xf>
    <xf numFmtId="0" fontId="15" fillId="0" borderId="1" xfId="0" applyFont="1" applyBorder="1" applyAlignment="1">
      <alignment horizontal="center" vertical="center"/>
    </xf>
    <xf numFmtId="0" fontId="30" fillId="0" borderId="1" xfId="0" applyFont="1" applyBorder="1" applyAlignment="1">
      <alignment horizontal="center"/>
    </xf>
    <xf numFmtId="14" fontId="30" fillId="0" borderId="1" xfId="0" applyNumberFormat="1" applyFont="1" applyBorder="1" applyAlignment="1">
      <alignment horizontal="center"/>
    </xf>
    <xf numFmtId="0" fontId="7" fillId="8" borderId="9"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15" fillId="9" borderId="9" xfId="0" applyFont="1" applyFill="1" applyBorder="1" applyAlignment="1">
      <alignment horizontal="left" vertical="center" wrapText="1"/>
    </xf>
    <xf numFmtId="0" fontId="15" fillId="9" borderId="10" xfId="0" applyFont="1" applyFill="1" applyBorder="1" applyAlignment="1">
      <alignment horizontal="left" vertical="center" wrapText="1"/>
    </xf>
    <xf numFmtId="0" fontId="15" fillId="9" borderId="4" xfId="0" applyFont="1" applyFill="1" applyBorder="1" applyAlignment="1">
      <alignment horizontal="left" vertical="center" wrapText="1"/>
    </xf>
  </cellXfs>
  <cellStyles count="6">
    <cellStyle name="Hipervínculo" xfId="5" builtinId="8"/>
    <cellStyle name="Millares" xfId="4" builtinId="3"/>
    <cellStyle name="Normal" xfId="0" builtinId="0"/>
    <cellStyle name="Normal 2 14" xfId="1" xr:uid="{00000000-0005-0000-0000-000003000000}"/>
    <cellStyle name="Normal 3" xfId="2" xr:uid="{00000000-0005-0000-0000-000004000000}"/>
    <cellStyle name="Porcentaje" xfId="3" builtinId="5"/>
  </cellStyles>
  <dxfs count="0"/>
  <tableStyles count="0" defaultTableStyle="TableStyleMedium2" defaultPivotStyle="PivotStyleLight16"/>
  <colors>
    <mruColors>
      <color rgb="FFEAF5E3"/>
      <color rgb="FFFFFF00"/>
      <color rgb="FFFFFF66"/>
      <color rgb="FF16D448"/>
      <color rgb="FFDDEED2"/>
      <color rgb="FFCAE4BA"/>
      <color rgb="FFF8F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baseline="0">
                <a:solidFill>
                  <a:schemeClr val="dk1">
                    <a:lumMod val="75000"/>
                    <a:lumOff val="25000"/>
                  </a:schemeClr>
                </a:solidFill>
                <a:latin typeface="Century Gothic" panose="020B0502020202020204" pitchFamily="34" charset="0"/>
                <a:ea typeface="+mn-ea"/>
                <a:cs typeface="+mn-cs"/>
              </a:defRPr>
            </a:pPr>
            <a:r>
              <a:rPr lang="en-US" sz="2000">
                <a:latin typeface="Century Gothic" panose="020B0502020202020204" pitchFamily="34" charset="0"/>
              </a:rPr>
              <a:t>Porcentaje de Cumplimiento Vigencia</a:t>
            </a:r>
            <a:r>
              <a:rPr lang="en-US" sz="2000" baseline="0">
                <a:latin typeface="Century Gothic" panose="020B0502020202020204" pitchFamily="34" charset="0"/>
              </a:rPr>
              <a:t> 1 Cuatrimestre </a:t>
            </a:r>
            <a:r>
              <a:rPr lang="en-US" sz="2000">
                <a:latin typeface="Century Gothic" panose="020B0502020202020204" pitchFamily="34" charset="0"/>
              </a:rPr>
              <a:t>2021</a:t>
            </a:r>
          </a:p>
        </c:rich>
      </c:tx>
      <c:layout>
        <c:manualLayout>
          <c:xMode val="edge"/>
          <c:yMode val="edge"/>
          <c:x val="0.1050002837206034"/>
          <c:y val="3.0291091644142058E-2"/>
        </c:manualLayout>
      </c:layout>
      <c:overlay val="0"/>
      <c:spPr>
        <a:no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Century Gothic" panose="020B0502020202020204" pitchFamily="34" charset="0"/>
              <a:ea typeface="+mn-ea"/>
              <a:cs typeface="+mn-cs"/>
            </a:defRPr>
          </a:pPr>
          <a:endParaRPr lang="es-CO"/>
        </a:p>
      </c:txPr>
    </c:title>
    <c:autoTitleDeleted val="0"/>
    <c:plotArea>
      <c:layout/>
      <c:barChart>
        <c:barDir val="col"/>
        <c:grouping val="clustered"/>
        <c:varyColors val="0"/>
        <c:ser>
          <c:idx val="0"/>
          <c:order val="0"/>
          <c:tx>
            <c:strRef>
              <c:f>'1'!$B$1</c:f>
              <c:strCache>
                <c:ptCount val="1"/>
                <c:pt idx="0">
                  <c:v>Porcentaje de cumplimiento Vigencia  2020</c:v>
                </c:pt>
              </c:strCache>
            </c:strRef>
          </c:tx>
          <c:spPr>
            <a:solidFill>
              <a:srgbClr val="92D050"/>
            </a:solidFill>
            <a:ln w="9525" cap="flat" cmpd="sng" algn="ctr">
              <a:solidFill>
                <a:schemeClr val="lt1">
                  <a:alpha val="50000"/>
                </a:schemeClr>
              </a:solidFill>
              <a:round/>
            </a:ln>
            <a:effectLst/>
          </c:spPr>
          <c:invertIfNegative val="0"/>
          <c:dPt>
            <c:idx val="1"/>
            <c:invertIfNegative val="0"/>
            <c:bubble3D val="0"/>
            <c:spPr>
              <a:solidFill>
                <a:srgbClr val="92D050"/>
              </a:solidFill>
              <a:ln w="9525" cap="flat" cmpd="sng" algn="ctr">
                <a:solidFill>
                  <a:schemeClr val="lt1">
                    <a:alpha val="50000"/>
                  </a:schemeClr>
                </a:solidFill>
                <a:round/>
              </a:ln>
              <a:effectLst/>
            </c:spPr>
            <c:extLst>
              <c:ext xmlns:c16="http://schemas.microsoft.com/office/drawing/2014/chart" uri="{C3380CC4-5D6E-409C-BE32-E72D297353CC}">
                <c16:uniqueId val="{00000001-405A-4CA3-AAF9-BA490390E55D}"/>
              </c:ext>
            </c:extLst>
          </c:dPt>
          <c:dPt>
            <c:idx val="2"/>
            <c:invertIfNegative val="0"/>
            <c:bubble3D val="0"/>
            <c:spPr>
              <a:solidFill>
                <a:srgbClr val="92D050"/>
              </a:solidFill>
              <a:ln w="9525" cap="flat" cmpd="sng" algn="ctr">
                <a:solidFill>
                  <a:schemeClr val="lt1">
                    <a:alpha val="50000"/>
                  </a:schemeClr>
                </a:solidFill>
                <a:round/>
              </a:ln>
              <a:effectLst/>
            </c:spPr>
            <c:extLst>
              <c:ext xmlns:c16="http://schemas.microsoft.com/office/drawing/2014/chart" uri="{C3380CC4-5D6E-409C-BE32-E72D297353CC}">
                <c16:uniqueId val="{00000003-405A-4CA3-AAF9-BA490390E55D}"/>
              </c:ext>
            </c:extLst>
          </c:dPt>
          <c:dPt>
            <c:idx val="4"/>
            <c:invertIfNegative val="0"/>
            <c:bubble3D val="0"/>
            <c:spPr>
              <a:solidFill>
                <a:srgbClr val="FFFF00"/>
              </a:solidFill>
              <a:ln w="9525" cap="flat" cmpd="sng" algn="ctr">
                <a:solidFill>
                  <a:schemeClr val="lt1">
                    <a:alpha val="50000"/>
                  </a:schemeClr>
                </a:solidFill>
                <a:round/>
              </a:ln>
              <a:effectLst/>
            </c:spPr>
            <c:extLst>
              <c:ext xmlns:c16="http://schemas.microsoft.com/office/drawing/2014/chart" uri="{C3380CC4-5D6E-409C-BE32-E72D297353CC}">
                <c16:uniqueId val="{00000005-405A-4CA3-AAF9-BA490390E55D}"/>
              </c:ext>
            </c:extLst>
          </c:dPt>
          <c:dPt>
            <c:idx val="5"/>
            <c:invertIfNegative val="0"/>
            <c:bubble3D val="0"/>
            <c:spPr>
              <a:solidFill>
                <a:srgbClr val="92D050"/>
              </a:solidFill>
              <a:ln w="9525" cap="flat" cmpd="sng" algn="ctr">
                <a:solidFill>
                  <a:schemeClr val="lt1">
                    <a:alpha val="50000"/>
                  </a:schemeClr>
                </a:solidFill>
                <a:round/>
              </a:ln>
              <a:effectLst/>
            </c:spPr>
            <c:extLst>
              <c:ext xmlns:c16="http://schemas.microsoft.com/office/drawing/2014/chart" uri="{C3380CC4-5D6E-409C-BE32-E72D297353CC}">
                <c16:uniqueId val="{00000007-405A-4CA3-AAF9-BA490390E55D}"/>
              </c:ext>
            </c:extLst>
          </c:dPt>
          <c:dLbls>
            <c:spPr>
              <a:solidFill>
                <a:schemeClr val="bg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'1'!$A$2:$A$7</c:f>
              <c:strCache>
                <c:ptCount val="6"/>
                <c:pt idx="0">
                  <c:v>Componente 1: Gestión del Riesgo de Corrupción  -Mapa de Riesgos de Corrupción</c:v>
                </c:pt>
                <c:pt idx="1">
                  <c:v>Componente 2:  Racionalización de trámites</c:v>
                </c:pt>
                <c:pt idx="2">
                  <c:v>Componente 3: Atención al ciudadano</c:v>
                </c:pt>
                <c:pt idx="3">
                  <c:v>Componente 4: Rendición de cuentas</c:v>
                </c:pt>
                <c:pt idx="4">
                  <c:v>Componente 5:  Transparencia y Acceso a la Información</c:v>
                </c:pt>
                <c:pt idx="5">
                  <c:v>Componente 6: Otras iniciativas</c:v>
                </c:pt>
              </c:strCache>
            </c:strRef>
          </c:cat>
          <c:val>
            <c:numRef>
              <c:f>'1'!$B$2:$B$7</c:f>
              <c:numCache>
                <c:formatCode>0%</c:formatCode>
                <c:ptCount val="6"/>
                <c:pt idx="0">
                  <c:v>1</c:v>
                </c:pt>
                <c:pt idx="1">
                  <c:v>1</c:v>
                </c:pt>
                <c:pt idx="2">
                  <c:v>1</c:v>
                </c:pt>
                <c:pt idx="3">
                  <c:v>1</c:v>
                </c:pt>
                <c:pt idx="4">
                  <c:v>0.76</c:v>
                </c:pt>
                <c:pt idx="5">
                  <c:v>0</c:v>
                </c:pt>
              </c:numCache>
            </c:numRef>
          </c:val>
          <c:extLst>
            <c:ext xmlns:c16="http://schemas.microsoft.com/office/drawing/2014/chart" uri="{C3380CC4-5D6E-409C-BE32-E72D297353CC}">
              <c16:uniqueId val="{00000008-405A-4CA3-AAF9-BA490390E55D}"/>
            </c:ext>
          </c:extLst>
        </c:ser>
        <c:dLbls>
          <c:dLblPos val="inEnd"/>
          <c:showLegendKey val="0"/>
          <c:showVal val="1"/>
          <c:showCatName val="0"/>
          <c:showSerName val="0"/>
          <c:showPercent val="0"/>
          <c:showBubbleSize val="0"/>
        </c:dLbls>
        <c:gapWidth val="65"/>
        <c:axId val="304953296"/>
        <c:axId val="304950160"/>
      </c:barChart>
      <c:catAx>
        <c:axId val="30495329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00" b="1" i="0" u="none" strike="noStrike" kern="1200" cap="all" baseline="0">
                <a:solidFill>
                  <a:schemeClr val="dk1">
                    <a:lumMod val="75000"/>
                    <a:lumOff val="25000"/>
                  </a:schemeClr>
                </a:solidFill>
                <a:latin typeface="Century Gothic" panose="020B0502020202020204" pitchFamily="34" charset="0"/>
                <a:ea typeface="+mn-ea"/>
                <a:cs typeface="+mn-cs"/>
              </a:defRPr>
            </a:pPr>
            <a:endParaRPr lang="es-CO"/>
          </a:p>
        </c:txPr>
        <c:crossAx val="304950160"/>
        <c:crosses val="autoZero"/>
        <c:auto val="1"/>
        <c:lblAlgn val="ctr"/>
        <c:lblOffset val="100"/>
        <c:noMultiLvlLbl val="0"/>
      </c:catAx>
      <c:valAx>
        <c:axId val="30495016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304953296"/>
        <c:crosses val="autoZero"/>
        <c:crossBetween val="between"/>
      </c:valAx>
      <c:spPr>
        <a:noFill/>
        <a:ln>
          <a:noFill/>
        </a:ln>
        <a:effectLst/>
      </c:spPr>
    </c:plotArea>
    <c:plotVisOnly val="1"/>
    <c:dispBlanksAs val="gap"/>
    <c:showDLblsOverMax val="0"/>
  </c:chart>
  <c:spPr>
    <a:gradFill flip="none" rotWithShape="1">
      <a:gsLst>
        <a:gs pos="0">
          <a:schemeClr val="accent6">
            <a:lumMod val="5000"/>
            <a:lumOff val="95000"/>
          </a:schemeClr>
        </a:gs>
        <a:gs pos="74000">
          <a:schemeClr val="accent6">
            <a:lumMod val="45000"/>
            <a:lumOff val="55000"/>
          </a:schemeClr>
        </a:gs>
        <a:gs pos="83000">
          <a:schemeClr val="accent6">
            <a:lumMod val="45000"/>
            <a:lumOff val="55000"/>
          </a:schemeClr>
        </a:gs>
        <a:gs pos="100000">
          <a:schemeClr val="accent6">
            <a:lumMod val="30000"/>
            <a:lumOff val="70000"/>
          </a:schemeClr>
        </a:gs>
      </a:gsLst>
      <a:lin ang="5400000" scaled="1"/>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676275</xdr:colOff>
      <xdr:row>0</xdr:row>
      <xdr:rowOff>409574</xdr:rowOff>
    </xdr:from>
    <xdr:to>
      <xdr:col>5</xdr:col>
      <xdr:colOff>638176</xdr:colOff>
      <xdr:row>2</xdr:row>
      <xdr:rowOff>202642</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57875" y="409574"/>
          <a:ext cx="962026" cy="507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552450</xdr:colOff>
      <xdr:row>0</xdr:row>
      <xdr:rowOff>219075</xdr:rowOff>
    </xdr:from>
    <xdr:to>
      <xdr:col>14</xdr:col>
      <xdr:colOff>142875</xdr:colOff>
      <xdr:row>10</xdr:row>
      <xdr:rowOff>262417</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7820025" y="219075"/>
          <a:ext cx="8067675" cy="47963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1123950</xdr:colOff>
      <xdr:row>0</xdr:row>
      <xdr:rowOff>123825</xdr:rowOff>
    </xdr:from>
    <xdr:to>
      <xdr:col>9</xdr:col>
      <xdr:colOff>2190750</xdr:colOff>
      <xdr:row>2</xdr:row>
      <xdr:rowOff>238977</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4782800" y="123825"/>
          <a:ext cx="1066800" cy="6104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1253066</xdr:colOff>
      <xdr:row>0</xdr:row>
      <xdr:rowOff>193675</xdr:rowOff>
    </xdr:from>
    <xdr:to>
      <xdr:col>9</xdr:col>
      <xdr:colOff>2518833</xdr:colOff>
      <xdr:row>2</xdr:row>
      <xdr:rowOff>369162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14884399" y="193675"/>
          <a:ext cx="1265767" cy="7364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869949</xdr:colOff>
      <xdr:row>0</xdr:row>
      <xdr:rowOff>229658</xdr:rowOff>
    </xdr:from>
    <xdr:to>
      <xdr:col>9</xdr:col>
      <xdr:colOff>2168382</xdr:colOff>
      <xdr:row>2</xdr:row>
      <xdr:rowOff>381000</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5337366" y="229658"/>
          <a:ext cx="1298433" cy="7545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869949</xdr:colOff>
      <xdr:row>0</xdr:row>
      <xdr:rowOff>229658</xdr:rowOff>
    </xdr:from>
    <xdr:to>
      <xdr:col>9</xdr:col>
      <xdr:colOff>2168382</xdr:colOff>
      <xdr:row>2</xdr:row>
      <xdr:rowOff>285750</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15328899" y="229658"/>
          <a:ext cx="1298433" cy="7524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2024856</xdr:colOff>
      <xdr:row>1</xdr:row>
      <xdr:rowOff>27251</xdr:rowOff>
    </xdr:from>
    <xdr:to>
      <xdr:col>10</xdr:col>
      <xdr:colOff>3323289</xdr:colOff>
      <xdr:row>2</xdr:row>
      <xdr:rowOff>445294</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17014825" y="384439"/>
          <a:ext cx="1298433" cy="73951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839523</xdr:colOff>
      <xdr:row>0</xdr:row>
      <xdr:rowOff>334168</xdr:rowOff>
    </xdr:from>
    <xdr:to>
      <xdr:col>10</xdr:col>
      <xdr:colOff>2137956</xdr:colOff>
      <xdr:row>2</xdr:row>
      <xdr:rowOff>301360</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15825523" y="334168"/>
          <a:ext cx="1298433" cy="75035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266701</xdr:colOff>
      <xdr:row>0</xdr:row>
      <xdr:rowOff>55564</xdr:rowOff>
    </xdr:from>
    <xdr:to>
      <xdr:col>9</xdr:col>
      <xdr:colOff>539752</xdr:colOff>
      <xdr:row>0</xdr:row>
      <xdr:rowOff>444500</xdr:rowOff>
    </xdr:to>
    <xdr:pic>
      <xdr:nvPicPr>
        <xdr:cNvPr id="2" name="Imagen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a:srcRect/>
        <a:stretch>
          <a:fillRect/>
        </a:stretch>
      </xdr:blipFill>
      <xdr:spPr bwMode="auto">
        <a:xfrm>
          <a:off x="9759951" y="55564"/>
          <a:ext cx="955676" cy="388936"/>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6</xdr:col>
      <xdr:colOff>1738312</xdr:colOff>
      <xdr:row>5</xdr:row>
      <xdr:rowOff>348851</xdr:rowOff>
    </xdr:from>
    <xdr:to>
      <xdr:col>18</xdr:col>
      <xdr:colOff>381001</xdr:colOff>
      <xdr:row>31</xdr:row>
      <xdr:rowOff>130968</xdr:rowOff>
    </xdr:to>
    <xdr:graphicFrame macro="">
      <xdr:nvGraphicFramePr>
        <xdr:cNvPr id="3" name="Gráfico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9"/>
  <sheetViews>
    <sheetView showGridLines="0" topLeftCell="A7" zoomScaleNormal="100" workbookViewId="0">
      <selection activeCell="H4" sqref="H4"/>
    </sheetView>
  </sheetViews>
  <sheetFormatPr baseColWidth="10" defaultColWidth="11.42578125" defaultRowHeight="16.5" x14ac:dyDescent="0.3"/>
  <cols>
    <col min="1" max="1" width="34.42578125" style="2" customWidth="1"/>
    <col min="2" max="2" width="18.5703125" style="2" customWidth="1"/>
    <col min="3" max="3" width="12.28515625" style="2" customWidth="1"/>
    <col min="4" max="4" width="12.42578125" style="2" customWidth="1"/>
    <col min="5" max="5" width="15" style="2" customWidth="1"/>
    <col min="6" max="6" width="16.28515625" style="2" customWidth="1"/>
    <col min="7" max="7" width="16.140625" style="2" customWidth="1"/>
    <col min="8" max="8" width="20.42578125" style="2" customWidth="1"/>
    <col min="9" max="10" width="11.42578125" style="2"/>
    <col min="11" max="11" width="33.42578125" style="2" bestFit="1" customWidth="1"/>
    <col min="12" max="16384" width="11.42578125" style="2"/>
  </cols>
  <sheetData>
    <row r="1" spans="1:14" ht="32.25" customHeight="1" x14ac:dyDescent="0.3">
      <c r="A1" s="167" t="s">
        <v>175</v>
      </c>
      <c r="B1" s="167"/>
      <c r="C1" s="167"/>
      <c r="D1" s="167"/>
      <c r="E1" s="167"/>
      <c r="F1" s="167"/>
    </row>
    <row r="2" spans="1:14" ht="24" customHeight="1" x14ac:dyDescent="0.3">
      <c r="A2" s="168" t="s">
        <v>26</v>
      </c>
      <c r="B2" s="168"/>
      <c r="C2" s="168"/>
      <c r="D2" s="168"/>
      <c r="E2" s="168"/>
      <c r="F2" s="168"/>
    </row>
    <row r="3" spans="1:14" ht="27.75" customHeight="1" x14ac:dyDescent="0.3">
      <c r="A3" s="169" t="s">
        <v>176</v>
      </c>
      <c r="B3" s="169"/>
      <c r="C3" s="169"/>
      <c r="D3" s="169"/>
      <c r="E3" s="169"/>
      <c r="F3" s="169"/>
    </row>
    <row r="4" spans="1:14" ht="73.5" customHeight="1" x14ac:dyDescent="0.3">
      <c r="A4" s="82" t="s">
        <v>51</v>
      </c>
      <c r="B4" s="82" t="s">
        <v>177</v>
      </c>
      <c r="C4" s="82" t="s">
        <v>13</v>
      </c>
      <c r="D4" s="82" t="s">
        <v>77</v>
      </c>
      <c r="E4" s="82" t="s">
        <v>48</v>
      </c>
      <c r="F4" s="82" t="s">
        <v>182</v>
      </c>
    </row>
    <row r="5" spans="1:14" ht="49.5" x14ac:dyDescent="0.3">
      <c r="A5" s="83" t="s">
        <v>21</v>
      </c>
      <c r="B5" s="39">
        <v>3</v>
      </c>
      <c r="C5" s="39">
        <v>3</v>
      </c>
      <c r="D5" s="87"/>
      <c r="E5" s="87"/>
      <c r="F5" s="32">
        <f>+'Gestion del Riesgo'!I12</f>
        <v>1</v>
      </c>
    </row>
    <row r="6" spans="1:14" ht="33" x14ac:dyDescent="0.3">
      <c r="A6" s="84" t="s">
        <v>54</v>
      </c>
      <c r="B6" s="40">
        <v>2</v>
      </c>
      <c r="C6" s="40">
        <f>+'Racionalización trámites'!H15</f>
        <v>2</v>
      </c>
      <c r="D6" s="88"/>
      <c r="E6" s="87"/>
      <c r="F6" s="32">
        <v>1</v>
      </c>
    </row>
    <row r="7" spans="1:14" ht="33" x14ac:dyDescent="0.3">
      <c r="A7" s="85" t="s">
        <v>56</v>
      </c>
      <c r="B7" s="39">
        <v>3</v>
      </c>
      <c r="C7" s="39">
        <f>+'Atención al ciudadano'!H18</f>
        <v>3</v>
      </c>
      <c r="D7" s="39"/>
      <c r="E7" s="39"/>
      <c r="F7" s="32">
        <f>+'Atención al ciudadano'!I18</f>
        <v>1</v>
      </c>
      <c r="H7" s="2" t="s">
        <v>40</v>
      </c>
    </row>
    <row r="8" spans="1:14" ht="33" x14ac:dyDescent="0.3">
      <c r="A8" s="83" t="s">
        <v>57</v>
      </c>
      <c r="B8" s="40">
        <v>9</v>
      </c>
      <c r="C8" s="40">
        <v>9</v>
      </c>
      <c r="D8" s="40"/>
      <c r="E8" s="39" t="s">
        <v>40</v>
      </c>
      <c r="F8" s="32">
        <v>1</v>
      </c>
    </row>
    <row r="9" spans="1:14" ht="37.5" customHeight="1" x14ac:dyDescent="0.3">
      <c r="A9" s="84" t="s">
        <v>20</v>
      </c>
      <c r="B9" s="39">
        <v>5</v>
      </c>
      <c r="C9" s="39">
        <v>3</v>
      </c>
      <c r="D9" s="40"/>
      <c r="E9" s="39">
        <v>2</v>
      </c>
      <c r="F9" s="78">
        <f>+Transparencia!J17</f>
        <v>0.76</v>
      </c>
    </row>
    <row r="10" spans="1:14" ht="30.75" customHeight="1" x14ac:dyDescent="0.3">
      <c r="A10" s="84" t="s">
        <v>93</v>
      </c>
      <c r="B10" s="39">
        <v>0</v>
      </c>
      <c r="C10" s="87"/>
      <c r="D10" s="88"/>
      <c r="E10" s="87"/>
      <c r="F10" s="37">
        <v>0</v>
      </c>
    </row>
    <row r="11" spans="1:14" ht="32.25" customHeight="1" x14ac:dyDescent="0.3">
      <c r="A11" s="86" t="s">
        <v>76</v>
      </c>
      <c r="B11" s="142">
        <f>SUM(B5:B10)</f>
        <v>22</v>
      </c>
      <c r="C11" s="142">
        <f>SUM(C5:C10)</f>
        <v>20</v>
      </c>
      <c r="D11" s="165">
        <f>SUM(D5:D9)</f>
        <v>0</v>
      </c>
      <c r="E11" s="165">
        <f>SUM(E5:E9)</f>
        <v>2</v>
      </c>
      <c r="F11" s="46">
        <f>AVERAGE(F5:F9)</f>
        <v>0.95199999999999996</v>
      </c>
    </row>
    <row r="12" spans="1:14" x14ac:dyDescent="0.3">
      <c r="K12" s="3"/>
    </row>
    <row r="14" spans="1:14" x14ac:dyDescent="0.3">
      <c r="A14" s="4" t="s">
        <v>42</v>
      </c>
      <c r="B14" s="4" t="s">
        <v>58</v>
      </c>
      <c r="C14" s="5" t="s">
        <v>43</v>
      </c>
      <c r="M14" s="2">
        <v>47</v>
      </c>
      <c r="N14" s="2">
        <v>100</v>
      </c>
    </row>
    <row r="15" spans="1:14" x14ac:dyDescent="0.3">
      <c r="A15" s="4" t="s">
        <v>44</v>
      </c>
      <c r="B15" s="4" t="s">
        <v>59</v>
      </c>
      <c r="C15" s="6" t="s">
        <v>45</v>
      </c>
      <c r="M15" s="2">
        <v>3</v>
      </c>
      <c r="N15" s="2">
        <f>M15*N14/M14</f>
        <v>6.3829787234042552</v>
      </c>
    </row>
    <row r="16" spans="1:14" ht="17.25" x14ac:dyDescent="0.3">
      <c r="A16" s="4" t="s">
        <v>46</v>
      </c>
      <c r="B16" s="4" t="s">
        <v>60</v>
      </c>
      <c r="C16" s="32" t="s">
        <v>47</v>
      </c>
    </row>
    <row r="19" spans="1:5" ht="66.75" customHeight="1" x14ac:dyDescent="0.3">
      <c r="A19" s="170" t="s">
        <v>61</v>
      </c>
      <c r="B19" s="170"/>
      <c r="C19" s="170"/>
      <c r="D19" s="170"/>
      <c r="E19" s="170"/>
    </row>
  </sheetData>
  <mergeCells count="4">
    <mergeCell ref="A1:F1"/>
    <mergeCell ref="A2:F2"/>
    <mergeCell ref="A3:F3"/>
    <mergeCell ref="A19:E19"/>
  </mergeCells>
  <pageMargins left="0.7" right="0.7" top="0.75" bottom="0.75" header="0.3" footer="0.3"/>
  <pageSetup scale="7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7"/>
  <sheetViews>
    <sheetView zoomScale="84" zoomScaleNormal="84" zoomScaleSheetLayoutView="100" workbookViewId="0">
      <selection activeCell="I7" sqref="I7"/>
    </sheetView>
  </sheetViews>
  <sheetFormatPr baseColWidth="10" defaultColWidth="11.42578125" defaultRowHeight="13.5" x14ac:dyDescent="0.25"/>
  <cols>
    <col min="1" max="1" width="24.42578125" style="50" customWidth="1"/>
    <col min="2" max="2" width="27.140625" style="50" customWidth="1"/>
    <col min="3" max="3" width="19.42578125" style="50" customWidth="1"/>
    <col min="4" max="4" width="14" style="50" customWidth="1"/>
    <col min="5" max="5" width="12.140625" style="50" bestFit="1" customWidth="1"/>
    <col min="6" max="6" width="10.28515625" style="50" bestFit="1" customWidth="1"/>
    <col min="7" max="7" width="69.28515625" style="69" customWidth="1"/>
    <col min="8" max="16384" width="11.42578125" style="50"/>
  </cols>
  <sheetData>
    <row r="1" spans="1:9" ht="51" x14ac:dyDescent="0.25">
      <c r="A1" s="47" t="s">
        <v>17</v>
      </c>
      <c r="B1" s="48" t="s">
        <v>32</v>
      </c>
      <c r="C1" s="48" t="s">
        <v>34</v>
      </c>
      <c r="D1" s="48" t="s">
        <v>92</v>
      </c>
      <c r="E1" s="48" t="s">
        <v>13</v>
      </c>
      <c r="F1" s="49" t="s">
        <v>162</v>
      </c>
      <c r="G1" s="49" t="s">
        <v>19</v>
      </c>
    </row>
    <row r="2" spans="1:9" ht="159.75" x14ac:dyDescent="0.25">
      <c r="A2" s="51" t="s">
        <v>133</v>
      </c>
      <c r="B2" s="51" t="s">
        <v>134</v>
      </c>
      <c r="C2" s="51" t="s">
        <v>136</v>
      </c>
      <c r="D2" s="52" t="s">
        <v>37</v>
      </c>
      <c r="E2" s="52" t="s">
        <v>37</v>
      </c>
      <c r="F2" s="53">
        <v>0.96</v>
      </c>
      <c r="G2" s="54" t="s">
        <v>163</v>
      </c>
    </row>
    <row r="3" spans="1:9" s="58" customFormat="1" ht="93.75" x14ac:dyDescent="0.25">
      <c r="A3" s="51" t="s">
        <v>137</v>
      </c>
      <c r="B3" s="55" t="s">
        <v>138</v>
      </c>
      <c r="C3" s="51" t="s">
        <v>140</v>
      </c>
      <c r="D3" s="52" t="s">
        <v>37</v>
      </c>
      <c r="E3" s="52" t="s">
        <v>37</v>
      </c>
      <c r="F3" s="53">
        <v>0.89</v>
      </c>
      <c r="G3" s="56" t="s">
        <v>164</v>
      </c>
      <c r="H3" s="57"/>
      <c r="I3" s="57"/>
    </row>
    <row r="4" spans="1:9" ht="54" x14ac:dyDescent="0.25">
      <c r="A4" s="51" t="s">
        <v>141</v>
      </c>
      <c r="B4" s="51" t="s">
        <v>142</v>
      </c>
      <c r="C4" s="51" t="s">
        <v>140</v>
      </c>
      <c r="D4" s="59"/>
      <c r="E4" s="60"/>
      <c r="F4" s="61"/>
      <c r="G4" s="62" t="s">
        <v>161</v>
      </c>
      <c r="H4" s="63"/>
    </row>
    <row r="5" spans="1:9" ht="54" x14ac:dyDescent="0.25">
      <c r="A5" s="51" t="s">
        <v>66</v>
      </c>
      <c r="B5" s="51" t="s">
        <v>143</v>
      </c>
      <c r="C5" s="51" t="s">
        <v>144</v>
      </c>
      <c r="D5" s="59"/>
      <c r="E5" s="60"/>
      <c r="F5" s="61"/>
      <c r="G5" s="62" t="s">
        <v>161</v>
      </c>
      <c r="I5" s="50">
        <v>5</v>
      </c>
    </row>
    <row r="6" spans="1:9" ht="54" x14ac:dyDescent="0.25">
      <c r="A6" s="51" t="s">
        <v>145</v>
      </c>
      <c r="B6" s="51" t="s">
        <v>75</v>
      </c>
      <c r="C6" s="51" t="s">
        <v>140</v>
      </c>
      <c r="D6" s="59"/>
      <c r="E6" s="59"/>
      <c r="F6" s="61"/>
      <c r="G6" s="62" t="s">
        <v>161</v>
      </c>
    </row>
    <row r="7" spans="1:9" ht="81" x14ac:dyDescent="0.25">
      <c r="A7" s="55" t="s">
        <v>146</v>
      </c>
      <c r="B7" s="55" t="s">
        <v>147</v>
      </c>
      <c r="C7" s="51" t="s">
        <v>149</v>
      </c>
      <c r="D7" s="52"/>
      <c r="E7" s="59"/>
      <c r="F7" s="61"/>
      <c r="G7" s="62" t="s">
        <v>160</v>
      </c>
    </row>
    <row r="8" spans="1:9" ht="93" x14ac:dyDescent="0.25">
      <c r="A8" s="55" t="s">
        <v>151</v>
      </c>
      <c r="B8" s="55" t="s">
        <v>152</v>
      </c>
      <c r="C8" s="51" t="s">
        <v>140</v>
      </c>
      <c r="D8" s="52" t="s">
        <v>37</v>
      </c>
      <c r="E8" s="52" t="s">
        <v>37</v>
      </c>
      <c r="F8" s="64">
        <v>0.5</v>
      </c>
      <c r="G8" s="65" t="s">
        <v>165</v>
      </c>
    </row>
    <row r="9" spans="1:9" ht="133.5" x14ac:dyDescent="0.25">
      <c r="A9" s="51" t="s">
        <v>67</v>
      </c>
      <c r="B9" s="51" t="s">
        <v>28</v>
      </c>
      <c r="C9" s="51" t="s">
        <v>153</v>
      </c>
      <c r="D9" s="52" t="s">
        <v>37</v>
      </c>
      <c r="E9" s="52" t="s">
        <v>37</v>
      </c>
      <c r="F9" s="53">
        <v>1</v>
      </c>
      <c r="G9" s="66" t="s">
        <v>166</v>
      </c>
    </row>
    <row r="10" spans="1:9" ht="67.5" x14ac:dyDescent="0.25">
      <c r="A10" s="51" t="s">
        <v>29</v>
      </c>
      <c r="B10" s="55" t="s">
        <v>154</v>
      </c>
      <c r="C10" s="51" t="s">
        <v>68</v>
      </c>
      <c r="D10" s="52" t="s">
        <v>37</v>
      </c>
      <c r="E10" s="52" t="s">
        <v>37</v>
      </c>
      <c r="F10" s="53">
        <v>1</v>
      </c>
      <c r="G10" s="67" t="s">
        <v>167</v>
      </c>
    </row>
    <row r="11" spans="1:9" ht="24.75" customHeight="1" x14ac:dyDescent="0.25">
      <c r="A11" s="48"/>
      <c r="B11" s="48"/>
      <c r="C11" s="48"/>
      <c r="D11" s="48">
        <f>COUNTIF(D2:D10,"X")</f>
        <v>5</v>
      </c>
      <c r="E11" s="48">
        <v>4</v>
      </c>
      <c r="F11" s="68">
        <v>0.87</v>
      </c>
      <c r="G11" s="48"/>
    </row>
    <row r="13" spans="1:9" x14ac:dyDescent="0.25">
      <c r="E13" s="50" t="s">
        <v>40</v>
      </c>
      <c r="F13" s="70"/>
    </row>
    <row r="15" spans="1:9" x14ac:dyDescent="0.25">
      <c r="B15" s="50" t="s">
        <v>40</v>
      </c>
    </row>
    <row r="16" spans="1:9" x14ac:dyDescent="0.25">
      <c r="D16" s="70"/>
      <c r="E16" s="70"/>
    </row>
    <row r="17" spans="1:9" x14ac:dyDescent="0.25">
      <c r="D17" s="70"/>
    </row>
    <row r="22" spans="1:9" x14ac:dyDescent="0.25">
      <c r="C22" s="50" t="s">
        <v>40</v>
      </c>
    </row>
    <row r="27" spans="1:9" s="69" customFormat="1" x14ac:dyDescent="0.25">
      <c r="A27" s="50"/>
      <c r="B27" s="50"/>
      <c r="C27" s="50" t="s">
        <v>40</v>
      </c>
      <c r="D27" s="50"/>
      <c r="E27" s="50"/>
      <c r="F27" s="50"/>
      <c r="H27" s="50"/>
      <c r="I27" s="50"/>
    </row>
  </sheetData>
  <pageMargins left="0.70866141732283472" right="0.70866141732283472" top="0.74803149606299213" bottom="0.74803149606299213" header="0.31496062992125984" footer="0.31496062992125984"/>
  <pageSetup scale="3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7"/>
  <sheetViews>
    <sheetView topLeftCell="C10" zoomScale="80" zoomScaleNormal="80" zoomScaleSheetLayoutView="84" workbookViewId="0">
      <selection activeCell="H11" sqref="H11"/>
    </sheetView>
  </sheetViews>
  <sheetFormatPr baseColWidth="10" defaultColWidth="26.5703125" defaultRowHeight="17.25" x14ac:dyDescent="0.3"/>
  <cols>
    <col min="1" max="1" width="26.5703125" style="9"/>
    <col min="2" max="2" width="9" style="9" customWidth="1"/>
    <col min="3" max="3" width="26.5703125" style="9"/>
    <col min="4" max="4" width="33.42578125" style="9" customWidth="1"/>
    <col min="5" max="5" width="26.5703125" style="9"/>
    <col min="6" max="6" width="17.42578125" style="9" customWidth="1"/>
    <col min="7" max="7" width="19.42578125" style="9" customWidth="1"/>
    <col min="8" max="8" width="19.28515625" style="9" customWidth="1"/>
    <col min="9" max="9" width="26.5703125" style="14"/>
    <col min="10" max="10" width="56.5703125" style="9" customWidth="1"/>
    <col min="11" max="16384" width="26.5703125" style="9"/>
  </cols>
  <sheetData>
    <row r="1" spans="1:12" x14ac:dyDescent="0.3">
      <c r="A1" s="171" t="s">
        <v>178</v>
      </c>
      <c r="B1" s="172"/>
      <c r="C1" s="172"/>
      <c r="D1" s="172"/>
      <c r="E1" s="172"/>
      <c r="F1" s="172"/>
      <c r="G1" s="172"/>
      <c r="H1" s="172"/>
      <c r="I1" s="172"/>
      <c r="J1" s="173"/>
    </row>
    <row r="2" spans="1:12" ht="21.75" customHeight="1" x14ac:dyDescent="0.3">
      <c r="A2" s="180" t="s">
        <v>179</v>
      </c>
      <c r="B2" s="180"/>
      <c r="C2" s="180"/>
      <c r="D2" s="180"/>
      <c r="E2" s="180"/>
      <c r="F2" s="180"/>
      <c r="G2" s="180"/>
      <c r="H2" s="180"/>
      <c r="I2" s="180"/>
      <c r="J2" s="180"/>
    </row>
    <row r="3" spans="1:12" ht="27.75" customHeight="1" x14ac:dyDescent="0.3">
      <c r="A3" s="171" t="s">
        <v>62</v>
      </c>
      <c r="B3" s="172"/>
      <c r="C3" s="172"/>
      <c r="D3" s="172"/>
      <c r="E3" s="172"/>
      <c r="F3" s="172"/>
      <c r="G3" s="172"/>
      <c r="H3" s="172"/>
      <c r="I3" s="172"/>
      <c r="J3" s="173"/>
    </row>
    <row r="4" spans="1:12" ht="39" customHeight="1" x14ac:dyDescent="0.3">
      <c r="A4" s="175" t="s">
        <v>95</v>
      </c>
      <c r="B4" s="176"/>
      <c r="C4" s="176"/>
      <c r="D4" s="176"/>
      <c r="E4" s="176"/>
      <c r="F4" s="176"/>
      <c r="G4" s="177" t="s">
        <v>181</v>
      </c>
      <c r="H4" s="177"/>
      <c r="I4" s="178" t="s">
        <v>41</v>
      </c>
      <c r="J4" s="175" t="s">
        <v>19</v>
      </c>
    </row>
    <row r="5" spans="1:12" ht="60" x14ac:dyDescent="0.3">
      <c r="A5" s="98" t="s">
        <v>18</v>
      </c>
      <c r="B5" s="175" t="s">
        <v>17</v>
      </c>
      <c r="C5" s="175"/>
      <c r="D5" s="99" t="s">
        <v>16</v>
      </c>
      <c r="E5" s="98" t="s">
        <v>15</v>
      </c>
      <c r="F5" s="99" t="s">
        <v>14</v>
      </c>
      <c r="G5" s="99" t="s">
        <v>92</v>
      </c>
      <c r="H5" s="99" t="s">
        <v>13</v>
      </c>
      <c r="I5" s="179"/>
      <c r="J5" s="175"/>
    </row>
    <row r="6" spans="1:12" ht="138" x14ac:dyDescent="0.3">
      <c r="A6" s="117" t="s">
        <v>186</v>
      </c>
      <c r="B6" s="36" t="s">
        <v>1</v>
      </c>
      <c r="C6" s="33" t="s">
        <v>183</v>
      </c>
      <c r="D6" s="33" t="s">
        <v>184</v>
      </c>
      <c r="E6" s="123" t="s">
        <v>22</v>
      </c>
      <c r="F6" s="122" t="s">
        <v>185</v>
      </c>
      <c r="G6" s="11"/>
      <c r="H6" s="11"/>
      <c r="I6" s="118"/>
      <c r="J6" s="92"/>
    </row>
    <row r="7" spans="1:12" ht="120.75" x14ac:dyDescent="0.3">
      <c r="A7" s="117" t="s">
        <v>187</v>
      </c>
      <c r="B7" s="10" t="s">
        <v>10</v>
      </c>
      <c r="C7" s="33" t="s">
        <v>69</v>
      </c>
      <c r="D7" s="33" t="s">
        <v>188</v>
      </c>
      <c r="E7" s="123" t="s">
        <v>96</v>
      </c>
      <c r="F7" s="31" t="s">
        <v>189</v>
      </c>
      <c r="G7" s="119" t="s">
        <v>37</v>
      </c>
      <c r="H7" s="119" t="s">
        <v>37</v>
      </c>
      <c r="I7" s="32">
        <v>1</v>
      </c>
      <c r="J7" s="139" t="s">
        <v>333</v>
      </c>
    </row>
    <row r="8" spans="1:12" ht="155.25" x14ac:dyDescent="0.3">
      <c r="A8" s="174" t="s">
        <v>100</v>
      </c>
      <c r="B8" s="10" t="s">
        <v>7</v>
      </c>
      <c r="C8" s="33" t="s">
        <v>190</v>
      </c>
      <c r="D8" s="33" t="s">
        <v>191</v>
      </c>
      <c r="E8" s="123" t="s">
        <v>22</v>
      </c>
      <c r="F8" s="31">
        <v>44227</v>
      </c>
      <c r="G8" s="119" t="s">
        <v>37</v>
      </c>
      <c r="H8" s="119" t="s">
        <v>37</v>
      </c>
      <c r="I8" s="32">
        <v>1</v>
      </c>
      <c r="J8" s="139" t="s">
        <v>334</v>
      </c>
    </row>
    <row r="9" spans="1:12" ht="155.25" x14ac:dyDescent="0.3">
      <c r="A9" s="174"/>
      <c r="B9" s="10" t="s">
        <v>6</v>
      </c>
      <c r="C9" s="33" t="s">
        <v>192</v>
      </c>
      <c r="D9" s="33" t="s">
        <v>97</v>
      </c>
      <c r="E9" s="123" t="s">
        <v>22</v>
      </c>
      <c r="F9" s="31">
        <v>44438</v>
      </c>
      <c r="G9" s="11"/>
      <c r="H9" s="11"/>
      <c r="I9" s="118"/>
      <c r="J9" s="92"/>
    </row>
    <row r="10" spans="1:12" ht="177.75" customHeight="1" x14ac:dyDescent="0.3">
      <c r="A10" s="95" t="s">
        <v>78</v>
      </c>
      <c r="B10" s="10" t="s">
        <v>4</v>
      </c>
      <c r="C10" s="33" t="s">
        <v>193</v>
      </c>
      <c r="D10" s="33" t="s">
        <v>194</v>
      </c>
      <c r="E10" s="123" t="s">
        <v>98</v>
      </c>
      <c r="F10" s="122" t="s">
        <v>195</v>
      </c>
      <c r="G10" s="11"/>
      <c r="H10" s="11"/>
      <c r="I10" s="118"/>
      <c r="J10" s="92"/>
    </row>
    <row r="11" spans="1:12" ht="207" x14ac:dyDescent="0.3">
      <c r="A11" s="95" t="s">
        <v>79</v>
      </c>
      <c r="B11" s="10" t="s">
        <v>2</v>
      </c>
      <c r="C11" s="75" t="s">
        <v>196</v>
      </c>
      <c r="D11" s="75" t="s">
        <v>99</v>
      </c>
      <c r="E11" s="75" t="s">
        <v>31</v>
      </c>
      <c r="F11" s="31" t="s">
        <v>197</v>
      </c>
      <c r="G11" s="120" t="s">
        <v>37</v>
      </c>
      <c r="H11" s="120" t="s">
        <v>37</v>
      </c>
      <c r="I11" s="89"/>
      <c r="J11" s="166" t="s">
        <v>355</v>
      </c>
    </row>
    <row r="12" spans="1:12" s="12" customFormat="1" x14ac:dyDescent="0.25">
      <c r="A12" s="94" t="s">
        <v>36</v>
      </c>
      <c r="B12" s="94"/>
      <c r="C12" s="94"/>
      <c r="D12" s="94"/>
      <c r="E12" s="94"/>
      <c r="F12" s="94" t="s">
        <v>40</v>
      </c>
      <c r="G12" s="101">
        <f>COUNTIF(G6:G11,"X")</f>
        <v>3</v>
      </c>
      <c r="H12" s="101">
        <f>COUNTIF(H6:H11,"X")</f>
        <v>3</v>
      </c>
      <c r="I12" s="141">
        <f>AVERAGE(I6:I11)</f>
        <v>1</v>
      </c>
      <c r="J12" s="97"/>
    </row>
    <row r="13" spans="1:12" x14ac:dyDescent="0.3">
      <c r="A13" s="13"/>
    </row>
    <row r="14" spans="1:12" x14ac:dyDescent="0.3">
      <c r="G14" s="9" t="s">
        <v>40</v>
      </c>
    </row>
    <row r="16" spans="1:12" x14ac:dyDescent="0.3">
      <c r="K16" s="9">
        <v>6</v>
      </c>
      <c r="L16" s="9">
        <f>J16/K16</f>
        <v>0</v>
      </c>
    </row>
    <row r="17" spans="8:8" x14ac:dyDescent="0.3">
      <c r="H17" s="15"/>
    </row>
  </sheetData>
  <mergeCells count="9">
    <mergeCell ref="A1:J1"/>
    <mergeCell ref="A3:J3"/>
    <mergeCell ref="A8:A9"/>
    <mergeCell ref="A4:F4"/>
    <mergeCell ref="B5:C5"/>
    <mergeCell ref="G4:H4"/>
    <mergeCell ref="J4:J5"/>
    <mergeCell ref="I4:I5"/>
    <mergeCell ref="A2:J2"/>
  </mergeCells>
  <pageMargins left="0.25" right="0.25" top="0.75" bottom="0.75" header="0.3" footer="0.3"/>
  <pageSetup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K20"/>
  <sheetViews>
    <sheetView tabSelected="1" topLeftCell="D1" zoomScale="80" zoomScaleNormal="80" zoomScaleSheetLayoutView="84" workbookViewId="0">
      <selection activeCell="J8" sqref="J8"/>
    </sheetView>
  </sheetViews>
  <sheetFormatPr baseColWidth="10" defaultColWidth="11.42578125" defaultRowHeight="17.25" x14ac:dyDescent="0.25"/>
  <cols>
    <col min="1" max="1" width="23.5703125" style="19" customWidth="1"/>
    <col min="2" max="2" width="5" style="19" customWidth="1"/>
    <col min="3" max="3" width="38" style="19" customWidth="1"/>
    <col min="4" max="4" width="45.140625" style="19" customWidth="1"/>
    <col min="5" max="5" width="34" style="19" customWidth="1"/>
    <col min="6" max="6" width="17" style="19" customWidth="1"/>
    <col min="7" max="7" width="16.42578125" style="19" customWidth="1"/>
    <col min="8" max="8" width="15.5703125" style="19" customWidth="1"/>
    <col min="9" max="9" width="14.85546875" style="19" customWidth="1"/>
    <col min="10" max="10" width="58" style="19" customWidth="1"/>
    <col min="11" max="16384" width="11.42578125" style="19"/>
  </cols>
  <sheetData>
    <row r="1" spans="1:11" ht="27" customHeight="1" x14ac:dyDescent="0.25">
      <c r="A1" s="171" t="s">
        <v>178</v>
      </c>
      <c r="B1" s="172"/>
      <c r="C1" s="172"/>
      <c r="D1" s="172"/>
      <c r="E1" s="172"/>
      <c r="F1" s="172"/>
      <c r="G1" s="172"/>
      <c r="H1" s="172"/>
      <c r="I1" s="172"/>
      <c r="J1" s="173"/>
    </row>
    <row r="2" spans="1:11" ht="17.25" customHeight="1" x14ac:dyDescent="0.2">
      <c r="A2" s="180" t="s">
        <v>179</v>
      </c>
      <c r="B2" s="180"/>
      <c r="C2" s="180"/>
      <c r="D2" s="180"/>
      <c r="E2" s="180"/>
      <c r="F2" s="180"/>
      <c r="G2" s="180"/>
      <c r="H2" s="180"/>
      <c r="I2" s="180"/>
      <c r="J2" s="180"/>
    </row>
    <row r="3" spans="1:11" ht="42.75" customHeight="1" x14ac:dyDescent="0.25">
      <c r="A3" s="171" t="s">
        <v>62</v>
      </c>
      <c r="B3" s="172"/>
      <c r="C3" s="172"/>
      <c r="D3" s="172"/>
      <c r="E3" s="172"/>
      <c r="F3" s="172"/>
      <c r="G3" s="172"/>
      <c r="H3" s="172"/>
      <c r="I3" s="172"/>
      <c r="J3" s="173"/>
    </row>
    <row r="4" spans="1:11" ht="40.5" customHeight="1" x14ac:dyDescent="0.25">
      <c r="A4" s="188" t="s">
        <v>55</v>
      </c>
      <c r="B4" s="191"/>
      <c r="C4" s="191"/>
      <c r="D4" s="191"/>
      <c r="E4" s="191"/>
      <c r="F4" s="191"/>
      <c r="G4" s="177" t="s">
        <v>180</v>
      </c>
      <c r="H4" s="177"/>
      <c r="I4" s="189" t="s">
        <v>41</v>
      </c>
      <c r="J4" s="188" t="s">
        <v>19</v>
      </c>
    </row>
    <row r="5" spans="1:11" ht="60" x14ac:dyDescent="0.25">
      <c r="A5" s="90" t="s">
        <v>18</v>
      </c>
      <c r="B5" s="188" t="s">
        <v>17</v>
      </c>
      <c r="C5" s="188"/>
      <c r="D5" s="91" t="s">
        <v>16</v>
      </c>
      <c r="E5" s="90" t="s">
        <v>15</v>
      </c>
      <c r="F5" s="91" t="s">
        <v>14</v>
      </c>
      <c r="G5" s="91" t="s">
        <v>92</v>
      </c>
      <c r="H5" s="91" t="s">
        <v>13</v>
      </c>
      <c r="I5" s="190"/>
      <c r="J5" s="188"/>
    </row>
    <row r="6" spans="1:11" ht="103.5" x14ac:dyDescent="0.25">
      <c r="A6" s="181" t="s">
        <v>155</v>
      </c>
      <c r="B6" s="183" t="s">
        <v>1</v>
      </c>
      <c r="C6" s="185" t="s">
        <v>63</v>
      </c>
      <c r="D6" s="33" t="s">
        <v>101</v>
      </c>
      <c r="E6" s="125" t="s">
        <v>102</v>
      </c>
      <c r="F6" s="80" t="s">
        <v>198</v>
      </c>
      <c r="G6" s="102"/>
      <c r="H6" s="102"/>
      <c r="I6" s="118"/>
      <c r="J6" s="26"/>
    </row>
    <row r="7" spans="1:11" ht="120.75" x14ac:dyDescent="0.25">
      <c r="A7" s="182"/>
      <c r="B7" s="184"/>
      <c r="C7" s="186"/>
      <c r="D7" s="33" t="s">
        <v>199</v>
      </c>
      <c r="E7" s="125" t="s">
        <v>200</v>
      </c>
      <c r="F7" s="124" t="s">
        <v>201</v>
      </c>
      <c r="G7" s="102"/>
      <c r="H7" s="102"/>
      <c r="I7" s="118"/>
      <c r="J7" s="26"/>
    </row>
    <row r="8" spans="1:11" ht="330.75" customHeight="1" x14ac:dyDescent="0.25">
      <c r="A8" s="192" t="s">
        <v>156</v>
      </c>
      <c r="B8" s="36" t="s">
        <v>10</v>
      </c>
      <c r="C8" s="145" t="s">
        <v>202</v>
      </c>
      <c r="D8" s="145" t="s">
        <v>203</v>
      </c>
      <c r="E8" s="33" t="s">
        <v>105</v>
      </c>
      <c r="F8" s="37" t="s">
        <v>204</v>
      </c>
      <c r="G8" s="120" t="s">
        <v>37</v>
      </c>
      <c r="H8" s="120" t="s">
        <v>37</v>
      </c>
      <c r="I8" s="32">
        <v>1</v>
      </c>
      <c r="J8" s="140" t="s">
        <v>352</v>
      </c>
    </row>
    <row r="9" spans="1:11" ht="155.25" x14ac:dyDescent="0.25">
      <c r="A9" s="193"/>
      <c r="B9" s="36" t="s">
        <v>9</v>
      </c>
      <c r="C9" s="126" t="s">
        <v>103</v>
      </c>
      <c r="D9" s="128" t="s">
        <v>104</v>
      </c>
      <c r="E9" s="125" t="s">
        <v>205</v>
      </c>
      <c r="F9" s="124" t="s">
        <v>206</v>
      </c>
      <c r="G9" s="120"/>
      <c r="H9" s="120"/>
      <c r="I9" s="37"/>
      <c r="J9" s="140" t="s">
        <v>347</v>
      </c>
    </row>
    <row r="10" spans="1:11" ht="69" x14ac:dyDescent="0.25">
      <c r="A10" s="187" t="s">
        <v>157</v>
      </c>
      <c r="B10" s="36" t="s">
        <v>7</v>
      </c>
      <c r="C10" s="126" t="s">
        <v>159</v>
      </c>
      <c r="D10" s="33" t="s">
        <v>208</v>
      </c>
      <c r="E10" s="125" t="s">
        <v>209</v>
      </c>
      <c r="F10" s="124" t="s">
        <v>210</v>
      </c>
      <c r="G10" s="102"/>
      <c r="H10" s="26"/>
      <c r="I10" s="118"/>
      <c r="J10" s="92"/>
      <c r="K10" s="71"/>
    </row>
    <row r="11" spans="1:11" ht="120.75" x14ac:dyDescent="0.25">
      <c r="A11" s="187"/>
      <c r="B11" s="36" t="s">
        <v>6</v>
      </c>
      <c r="C11" s="126" t="s">
        <v>106</v>
      </c>
      <c r="D11" s="33" t="s">
        <v>107</v>
      </c>
      <c r="E11" s="125" t="s">
        <v>108</v>
      </c>
      <c r="F11" s="124" t="s">
        <v>211</v>
      </c>
      <c r="G11" s="102"/>
      <c r="H11" s="102"/>
      <c r="I11" s="118"/>
      <c r="J11" s="161" t="s">
        <v>348</v>
      </c>
    </row>
    <row r="12" spans="1:11" ht="69" x14ac:dyDescent="0.25">
      <c r="A12" s="187"/>
      <c r="B12" s="36" t="s">
        <v>5</v>
      </c>
      <c r="C12" s="126" t="s">
        <v>212</v>
      </c>
      <c r="D12" s="33" t="s">
        <v>213</v>
      </c>
      <c r="E12" s="125" t="s">
        <v>214</v>
      </c>
      <c r="F12" s="124" t="s">
        <v>211</v>
      </c>
      <c r="G12" s="102"/>
      <c r="H12" s="102"/>
      <c r="I12" s="118"/>
      <c r="J12" s="104"/>
    </row>
    <row r="13" spans="1:11" ht="103.5" x14ac:dyDescent="0.25">
      <c r="A13" s="187"/>
      <c r="B13" s="36" t="s">
        <v>207</v>
      </c>
      <c r="C13" s="126" t="s">
        <v>70</v>
      </c>
      <c r="D13" s="33" t="s">
        <v>215</v>
      </c>
      <c r="E13" s="125" t="s">
        <v>216</v>
      </c>
      <c r="F13" s="124" t="s">
        <v>217</v>
      </c>
      <c r="G13" s="102"/>
      <c r="H13" s="26"/>
      <c r="I13" s="118"/>
      <c r="J13" s="92"/>
      <c r="K13" s="71"/>
    </row>
    <row r="14" spans="1:11" ht="286.5" x14ac:dyDescent="0.25">
      <c r="A14" s="100" t="s">
        <v>158</v>
      </c>
      <c r="B14" s="36" t="s">
        <v>4</v>
      </c>
      <c r="C14" s="127" t="s">
        <v>64</v>
      </c>
      <c r="D14" s="33" t="s">
        <v>218</v>
      </c>
      <c r="E14" s="125" t="s">
        <v>31</v>
      </c>
      <c r="F14" s="129" t="s">
        <v>219</v>
      </c>
      <c r="G14" s="120" t="s">
        <v>37</v>
      </c>
      <c r="H14" s="120" t="s">
        <v>37</v>
      </c>
      <c r="I14" s="32">
        <v>1</v>
      </c>
      <c r="J14" s="139" t="s">
        <v>330</v>
      </c>
    </row>
    <row r="15" spans="1:11" x14ac:dyDescent="0.25">
      <c r="A15" s="94" t="s">
        <v>36</v>
      </c>
      <c r="B15" s="94"/>
      <c r="C15" s="94"/>
      <c r="D15" s="94"/>
      <c r="E15" s="94"/>
      <c r="F15" s="94"/>
      <c r="G15" s="101">
        <f>COUNTIF(G6:G14,"X")</f>
        <v>2</v>
      </c>
      <c r="H15" s="101">
        <f>COUNTIF(H6:H14,"X")</f>
        <v>2</v>
      </c>
      <c r="I15" s="141">
        <f>AVERAGE(I6:I14)</f>
        <v>1</v>
      </c>
      <c r="J15" s="96"/>
    </row>
    <row r="16" spans="1:11" x14ac:dyDescent="0.25">
      <c r="F16" s="20"/>
      <c r="G16" s="20"/>
      <c r="H16" s="20"/>
      <c r="I16" s="20"/>
    </row>
    <row r="20" spans="1:1" x14ac:dyDescent="0.25">
      <c r="A20" s="19" t="s">
        <v>37</v>
      </c>
    </row>
  </sheetData>
  <mergeCells count="13">
    <mergeCell ref="A10:A13"/>
    <mergeCell ref="G4:H4"/>
    <mergeCell ref="J4:J5"/>
    <mergeCell ref="I4:I5"/>
    <mergeCell ref="A4:F4"/>
    <mergeCell ref="B5:C5"/>
    <mergeCell ref="A8:A9"/>
    <mergeCell ref="A1:J1"/>
    <mergeCell ref="A2:J2"/>
    <mergeCell ref="A6:A7"/>
    <mergeCell ref="B6:B7"/>
    <mergeCell ref="C6:C7"/>
    <mergeCell ref="A3:J3"/>
  </mergeCells>
  <pageMargins left="0.70866141732283472" right="0.70866141732283472" top="0.74803149606299213" bottom="0.74803149606299213" header="0.31496062992125984" footer="0.31496062992125984"/>
  <pageSetup scale="43"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K22"/>
  <sheetViews>
    <sheetView topLeftCell="A16" zoomScale="80" zoomScaleNormal="80" zoomScaleSheetLayoutView="71" workbookViewId="0">
      <selection activeCell="J16" sqref="J16"/>
    </sheetView>
  </sheetViews>
  <sheetFormatPr baseColWidth="10" defaultColWidth="11.42578125" defaultRowHeight="17.25" x14ac:dyDescent="0.25"/>
  <cols>
    <col min="1" max="1" width="25.28515625" style="16" customWidth="1"/>
    <col min="2" max="2" width="6.7109375" style="16" customWidth="1"/>
    <col min="3" max="3" width="36" style="16" customWidth="1"/>
    <col min="4" max="4" width="41.140625" style="16" customWidth="1"/>
    <col min="5" max="5" width="36.28515625" style="16" customWidth="1"/>
    <col min="6" max="6" width="33.5703125" style="16" customWidth="1"/>
    <col min="7" max="7" width="17" style="16" customWidth="1"/>
    <col min="8" max="8" width="14.7109375" style="16" customWidth="1"/>
    <col min="9" max="9" width="18" style="16" customWidth="1"/>
    <col min="10" max="10" width="65.140625" style="16" customWidth="1"/>
    <col min="11" max="16384" width="11.42578125" style="16"/>
  </cols>
  <sheetData>
    <row r="1" spans="1:11" ht="33.75" customHeight="1" x14ac:dyDescent="0.25">
      <c r="A1" s="171" t="s">
        <v>178</v>
      </c>
      <c r="B1" s="172"/>
      <c r="C1" s="172"/>
      <c r="D1" s="172"/>
      <c r="E1" s="172"/>
      <c r="F1" s="172"/>
      <c r="G1" s="172"/>
      <c r="H1" s="172"/>
      <c r="I1" s="172"/>
      <c r="J1" s="173"/>
    </row>
    <row r="2" spans="1:11" ht="13.5" customHeight="1" x14ac:dyDescent="0.2">
      <c r="A2" s="180" t="s">
        <v>179</v>
      </c>
      <c r="B2" s="180"/>
      <c r="C2" s="180"/>
      <c r="D2" s="180"/>
      <c r="E2" s="180"/>
      <c r="F2" s="180"/>
      <c r="G2" s="180"/>
      <c r="H2" s="180"/>
      <c r="I2" s="180"/>
      <c r="J2" s="180"/>
    </row>
    <row r="3" spans="1:11" ht="39.75" customHeight="1" x14ac:dyDescent="0.25">
      <c r="A3" s="171" t="s">
        <v>62</v>
      </c>
      <c r="B3" s="172"/>
      <c r="C3" s="172"/>
      <c r="D3" s="172"/>
      <c r="E3" s="172"/>
      <c r="F3" s="172"/>
      <c r="G3" s="172"/>
      <c r="H3" s="172"/>
      <c r="I3" s="172"/>
      <c r="J3" s="173"/>
    </row>
    <row r="4" spans="1:11" ht="39.75" customHeight="1" x14ac:dyDescent="0.25">
      <c r="A4" s="196" t="s">
        <v>52</v>
      </c>
      <c r="B4" s="196"/>
      <c r="C4" s="196"/>
      <c r="D4" s="196"/>
      <c r="E4" s="196"/>
      <c r="F4" s="196"/>
      <c r="G4" s="194" t="s">
        <v>180</v>
      </c>
      <c r="H4" s="194"/>
      <c r="I4" s="196" t="s">
        <v>41</v>
      </c>
      <c r="J4" s="197" t="s">
        <v>19</v>
      </c>
    </row>
    <row r="5" spans="1:11" ht="60" x14ac:dyDescent="0.25">
      <c r="A5" s="105" t="s">
        <v>18</v>
      </c>
      <c r="B5" s="196" t="s">
        <v>24</v>
      </c>
      <c r="C5" s="196"/>
      <c r="D5" s="105" t="s">
        <v>16</v>
      </c>
      <c r="E5" s="105" t="s">
        <v>15</v>
      </c>
      <c r="F5" s="105" t="s">
        <v>14</v>
      </c>
      <c r="G5" s="105" t="s">
        <v>92</v>
      </c>
      <c r="H5" s="105" t="s">
        <v>13</v>
      </c>
      <c r="I5" s="196"/>
      <c r="J5" s="198"/>
    </row>
    <row r="6" spans="1:11" ht="183" customHeight="1" x14ac:dyDescent="0.25">
      <c r="A6" s="107" t="s">
        <v>220</v>
      </c>
      <c r="B6" s="106" t="s">
        <v>1</v>
      </c>
      <c r="C6" s="127" t="s">
        <v>221</v>
      </c>
      <c r="D6" s="127" t="s">
        <v>222</v>
      </c>
      <c r="E6" s="127" t="s">
        <v>223</v>
      </c>
      <c r="F6" s="130" t="s">
        <v>224</v>
      </c>
      <c r="G6" s="102"/>
      <c r="H6" s="102"/>
      <c r="I6" s="118"/>
      <c r="J6" s="93"/>
    </row>
    <row r="7" spans="1:11" ht="270" customHeight="1" x14ac:dyDescent="0.25">
      <c r="A7" s="195" t="s">
        <v>110</v>
      </c>
      <c r="B7" s="106" t="s">
        <v>10</v>
      </c>
      <c r="C7" s="145" t="s">
        <v>225</v>
      </c>
      <c r="D7" s="145" t="s">
        <v>226</v>
      </c>
      <c r="E7" s="145" t="s">
        <v>73</v>
      </c>
      <c r="F7" s="143" t="s">
        <v>227</v>
      </c>
      <c r="G7" s="120" t="s">
        <v>37</v>
      </c>
      <c r="H7" s="120" t="s">
        <v>37</v>
      </c>
      <c r="I7" s="32">
        <v>1</v>
      </c>
      <c r="J7" s="139" t="s">
        <v>346</v>
      </c>
      <c r="K7" s="72"/>
    </row>
    <row r="8" spans="1:11" ht="96.75" customHeight="1" x14ac:dyDescent="0.25">
      <c r="A8" s="195"/>
      <c r="B8" s="106" t="s">
        <v>9</v>
      </c>
      <c r="C8" s="127" t="s">
        <v>228</v>
      </c>
      <c r="D8" s="127" t="s">
        <v>229</v>
      </c>
      <c r="E8" s="127" t="s">
        <v>109</v>
      </c>
      <c r="F8" s="130" t="s">
        <v>230</v>
      </c>
      <c r="G8" s="102"/>
      <c r="H8" s="102"/>
      <c r="I8" s="118"/>
      <c r="J8" s="92"/>
      <c r="K8" s="72"/>
    </row>
    <row r="9" spans="1:11" ht="166.5" customHeight="1" x14ac:dyDescent="0.25">
      <c r="A9" s="195"/>
      <c r="B9" s="106" t="s">
        <v>8</v>
      </c>
      <c r="C9" s="127" t="s">
        <v>231</v>
      </c>
      <c r="D9" s="127" t="s">
        <v>232</v>
      </c>
      <c r="E9" s="127" t="s">
        <v>233</v>
      </c>
      <c r="F9" s="130" t="s">
        <v>234</v>
      </c>
      <c r="G9" s="120" t="s">
        <v>37</v>
      </c>
      <c r="H9" s="120" t="s">
        <v>37</v>
      </c>
      <c r="I9" s="32">
        <v>1</v>
      </c>
      <c r="J9" s="139" t="s">
        <v>335</v>
      </c>
      <c r="K9" s="72"/>
    </row>
    <row r="10" spans="1:11" ht="93.75" customHeight="1" x14ac:dyDescent="0.25">
      <c r="A10" s="196" t="s">
        <v>89</v>
      </c>
      <c r="B10" s="106" t="s">
        <v>7</v>
      </c>
      <c r="C10" s="127" t="s">
        <v>235</v>
      </c>
      <c r="D10" s="127" t="s">
        <v>236</v>
      </c>
      <c r="E10" s="127" t="s">
        <v>237</v>
      </c>
      <c r="F10" s="130" t="s">
        <v>238</v>
      </c>
      <c r="G10" s="102"/>
      <c r="H10" s="26"/>
      <c r="I10" s="118"/>
      <c r="J10" s="92"/>
      <c r="K10" s="72"/>
    </row>
    <row r="11" spans="1:11" ht="93.75" customHeight="1" x14ac:dyDescent="0.25">
      <c r="A11" s="196"/>
      <c r="B11" s="106" t="s">
        <v>6</v>
      </c>
      <c r="C11" s="127" t="s">
        <v>111</v>
      </c>
      <c r="D11" s="127" t="s">
        <v>112</v>
      </c>
      <c r="E11" s="127" t="s">
        <v>237</v>
      </c>
      <c r="F11" s="130" t="s">
        <v>239</v>
      </c>
      <c r="G11" s="102"/>
      <c r="H11" s="26"/>
      <c r="I11" s="118"/>
      <c r="J11" s="92"/>
      <c r="K11" s="72"/>
    </row>
    <row r="12" spans="1:11" ht="103.5" x14ac:dyDescent="0.25">
      <c r="A12" s="196"/>
      <c r="B12" s="106" t="s">
        <v>5</v>
      </c>
      <c r="C12" s="127" t="s">
        <v>113</v>
      </c>
      <c r="D12" s="127" t="s">
        <v>240</v>
      </c>
      <c r="E12" s="127" t="s">
        <v>114</v>
      </c>
      <c r="F12" s="130" t="s">
        <v>241</v>
      </c>
      <c r="G12" s="102"/>
      <c r="H12" s="102"/>
      <c r="I12" s="118"/>
      <c r="J12" s="139" t="s">
        <v>349</v>
      </c>
    </row>
    <row r="13" spans="1:11" ht="224.25" x14ac:dyDescent="0.25">
      <c r="A13" s="195" t="s">
        <v>90</v>
      </c>
      <c r="B13" s="106" t="s">
        <v>4</v>
      </c>
      <c r="C13" s="127" t="s">
        <v>242</v>
      </c>
      <c r="D13" s="127" t="s">
        <v>243</v>
      </c>
      <c r="E13" s="127" t="s">
        <v>244</v>
      </c>
      <c r="F13" s="122">
        <v>44348</v>
      </c>
      <c r="G13" s="102"/>
      <c r="H13" s="102"/>
      <c r="I13" s="118"/>
      <c r="J13" s="103"/>
    </row>
    <row r="14" spans="1:11" ht="69" x14ac:dyDescent="0.25">
      <c r="A14" s="195"/>
      <c r="B14" s="106" t="s">
        <v>3</v>
      </c>
      <c r="C14" s="127" t="s">
        <v>116</v>
      </c>
      <c r="D14" s="127" t="s">
        <v>117</v>
      </c>
      <c r="E14" s="127" t="s">
        <v>115</v>
      </c>
      <c r="F14" s="130" t="s">
        <v>245</v>
      </c>
      <c r="G14" s="102"/>
      <c r="H14" s="11"/>
      <c r="I14" s="118"/>
      <c r="J14" s="92"/>
    </row>
    <row r="15" spans="1:11" ht="51.75" x14ac:dyDescent="0.25">
      <c r="A15" s="195" t="s">
        <v>118</v>
      </c>
      <c r="B15" s="106" t="s">
        <v>2</v>
      </c>
      <c r="C15" s="127" t="s">
        <v>39</v>
      </c>
      <c r="D15" s="127" t="s">
        <v>120</v>
      </c>
      <c r="E15" s="127" t="s">
        <v>121</v>
      </c>
      <c r="F15" s="130" t="s">
        <v>246</v>
      </c>
      <c r="G15" s="102"/>
      <c r="H15" s="102"/>
      <c r="I15" s="118"/>
      <c r="J15" s="92"/>
      <c r="K15" s="72"/>
    </row>
    <row r="16" spans="1:11" ht="124.5" customHeight="1" x14ac:dyDescent="0.25">
      <c r="A16" s="195"/>
      <c r="B16" s="106" t="s">
        <v>119</v>
      </c>
      <c r="C16" s="127" t="s">
        <v>247</v>
      </c>
      <c r="D16" s="127" t="s">
        <v>248</v>
      </c>
      <c r="E16" s="127" t="s">
        <v>122</v>
      </c>
      <c r="F16" s="130" t="s">
        <v>246</v>
      </c>
      <c r="G16" s="102"/>
      <c r="H16" s="11"/>
      <c r="I16" s="118"/>
      <c r="J16" s="139" t="s">
        <v>350</v>
      </c>
      <c r="K16" s="72"/>
    </row>
    <row r="17" spans="1:10" ht="185.25" x14ac:dyDescent="0.25">
      <c r="A17" s="107" t="s">
        <v>91</v>
      </c>
      <c r="B17" s="106" t="s">
        <v>72</v>
      </c>
      <c r="C17" s="127" t="s">
        <v>27</v>
      </c>
      <c r="D17" s="127" t="s">
        <v>123</v>
      </c>
      <c r="E17" s="127" t="s">
        <v>0</v>
      </c>
      <c r="F17" s="130" t="s">
        <v>219</v>
      </c>
      <c r="G17" s="120" t="s">
        <v>37</v>
      </c>
      <c r="H17" s="120" t="s">
        <v>37</v>
      </c>
      <c r="I17" s="32">
        <v>1</v>
      </c>
      <c r="J17" s="140" t="s">
        <v>331</v>
      </c>
    </row>
    <row r="18" spans="1:10" x14ac:dyDescent="0.25">
      <c r="A18" s="105" t="s">
        <v>38</v>
      </c>
      <c r="B18" s="105"/>
      <c r="C18" s="105"/>
      <c r="D18" s="105"/>
      <c r="E18" s="105"/>
      <c r="F18" s="108"/>
      <c r="G18" s="144">
        <f>COUNTIF(G6:G17,"X")</f>
        <v>3</v>
      </c>
      <c r="H18" s="144">
        <f>COUNTIF(H6:H17,"X")</f>
        <v>3</v>
      </c>
      <c r="I18" s="141">
        <f>AVERAGE(I6:I17)</f>
        <v>1</v>
      </c>
      <c r="J18" s="110"/>
    </row>
    <row r="19" spans="1:10" x14ac:dyDescent="0.25">
      <c r="F19" s="27"/>
    </row>
    <row r="20" spans="1:10" x14ac:dyDescent="0.25">
      <c r="A20" s="18"/>
    </row>
    <row r="22" spans="1:10" x14ac:dyDescent="0.25">
      <c r="H22" s="16" t="s">
        <v>40</v>
      </c>
    </row>
  </sheetData>
  <mergeCells count="12">
    <mergeCell ref="A10:A12"/>
    <mergeCell ref="A13:A14"/>
    <mergeCell ref="A15:A16"/>
    <mergeCell ref="B5:C5"/>
    <mergeCell ref="A4:F4"/>
    <mergeCell ref="A1:J1"/>
    <mergeCell ref="A2:J2"/>
    <mergeCell ref="G4:H4"/>
    <mergeCell ref="A3:J3"/>
    <mergeCell ref="A7:A9"/>
    <mergeCell ref="I4:I5"/>
    <mergeCell ref="J4:J5"/>
  </mergeCells>
  <pageMargins left="0.70866141732283472" right="0.70866141732283472" top="0.74803149606299213" bottom="0.74803149606299213" header="0.31496062992125984" footer="0.31496062992125984"/>
  <pageSetup scale="43"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J30"/>
  <sheetViews>
    <sheetView topLeftCell="A17" zoomScale="90" zoomScaleNormal="90" zoomScaleSheetLayoutView="87" workbookViewId="0">
      <selection activeCell="H18" sqref="H18"/>
    </sheetView>
  </sheetViews>
  <sheetFormatPr baseColWidth="10" defaultColWidth="11.42578125" defaultRowHeight="17.25" x14ac:dyDescent="0.25"/>
  <cols>
    <col min="1" max="1" width="33.7109375" style="16" customWidth="1"/>
    <col min="2" max="2" width="4.28515625" style="16" bestFit="1" customWidth="1"/>
    <col min="3" max="3" width="34.85546875" style="16" customWidth="1"/>
    <col min="4" max="4" width="40.5703125" style="16" customWidth="1"/>
    <col min="5" max="5" width="30" style="16" customWidth="1"/>
    <col min="6" max="6" width="29.7109375" style="16" customWidth="1"/>
    <col min="7" max="7" width="19" style="16" customWidth="1"/>
    <col min="8" max="8" width="15.140625" style="16" bestFit="1" customWidth="1"/>
    <col min="9" max="9" width="11.7109375" style="17" bestFit="1" customWidth="1"/>
    <col min="10" max="10" width="83.5703125" style="18" customWidth="1"/>
    <col min="11" max="16384" width="11.42578125" style="16"/>
  </cols>
  <sheetData>
    <row r="1" spans="1:10" ht="32.25" customHeight="1" x14ac:dyDescent="0.25">
      <c r="A1" s="171" t="s">
        <v>178</v>
      </c>
      <c r="B1" s="172"/>
      <c r="C1" s="172"/>
      <c r="D1" s="172"/>
      <c r="E1" s="172"/>
      <c r="F1" s="172"/>
      <c r="G1" s="172"/>
      <c r="H1" s="172"/>
      <c r="I1" s="172"/>
      <c r="J1" s="173"/>
    </row>
    <row r="2" spans="1:10" ht="22.5" customHeight="1" x14ac:dyDescent="0.2">
      <c r="A2" s="180" t="s">
        <v>179</v>
      </c>
      <c r="B2" s="180"/>
      <c r="C2" s="180"/>
      <c r="D2" s="180"/>
      <c r="E2" s="180"/>
      <c r="F2" s="180"/>
      <c r="G2" s="180"/>
      <c r="H2" s="180"/>
      <c r="I2" s="180"/>
      <c r="J2" s="180"/>
    </row>
    <row r="3" spans="1:10" ht="42.75" customHeight="1" x14ac:dyDescent="0.25">
      <c r="A3" s="171" t="s">
        <v>62</v>
      </c>
      <c r="B3" s="172"/>
      <c r="C3" s="172"/>
      <c r="D3" s="172"/>
      <c r="E3" s="172"/>
      <c r="F3" s="172"/>
      <c r="G3" s="172"/>
      <c r="H3" s="172"/>
      <c r="I3" s="172"/>
      <c r="J3" s="173"/>
    </row>
    <row r="4" spans="1:10" ht="47.25" customHeight="1" x14ac:dyDescent="0.25">
      <c r="A4" s="194" t="s">
        <v>53</v>
      </c>
      <c r="B4" s="194"/>
      <c r="C4" s="194"/>
      <c r="D4" s="194"/>
      <c r="E4" s="194"/>
      <c r="F4" s="194"/>
      <c r="G4" s="194" t="s">
        <v>180</v>
      </c>
      <c r="H4" s="194"/>
      <c r="I4" s="208" t="s">
        <v>41</v>
      </c>
      <c r="J4" s="207" t="s">
        <v>19</v>
      </c>
    </row>
    <row r="5" spans="1:10" ht="60" x14ac:dyDescent="0.25">
      <c r="A5" s="111" t="s">
        <v>25</v>
      </c>
      <c r="B5" s="194" t="s">
        <v>24</v>
      </c>
      <c r="C5" s="194"/>
      <c r="D5" s="111" t="s">
        <v>16</v>
      </c>
      <c r="E5" s="111" t="s">
        <v>15</v>
      </c>
      <c r="F5" s="111" t="s">
        <v>14</v>
      </c>
      <c r="G5" s="111" t="s">
        <v>92</v>
      </c>
      <c r="H5" s="111" t="s">
        <v>13</v>
      </c>
      <c r="I5" s="208"/>
      <c r="J5" s="207"/>
    </row>
    <row r="6" spans="1:10" ht="69" x14ac:dyDescent="0.25">
      <c r="A6" s="197" t="s">
        <v>80</v>
      </c>
      <c r="B6" s="30" t="s">
        <v>1</v>
      </c>
      <c r="C6" s="202" t="s">
        <v>249</v>
      </c>
      <c r="D6" s="131" t="s">
        <v>250</v>
      </c>
      <c r="E6" s="132" t="s">
        <v>124</v>
      </c>
      <c r="F6" s="134" t="s">
        <v>251</v>
      </c>
      <c r="G6" s="75" t="s">
        <v>37</v>
      </c>
      <c r="H6" s="120" t="s">
        <v>37</v>
      </c>
      <c r="I6" s="32">
        <v>1</v>
      </c>
      <c r="J6" s="146" t="s">
        <v>336</v>
      </c>
    </row>
    <row r="7" spans="1:10" ht="86.25" x14ac:dyDescent="0.25">
      <c r="A7" s="199"/>
      <c r="B7" s="30" t="s">
        <v>12</v>
      </c>
      <c r="C7" s="203"/>
      <c r="D7" s="131" t="s">
        <v>252</v>
      </c>
      <c r="E7" s="132" t="s">
        <v>22</v>
      </c>
      <c r="F7" s="134">
        <v>44263</v>
      </c>
      <c r="G7" s="120" t="s">
        <v>37</v>
      </c>
      <c r="H7" s="120" t="s">
        <v>37</v>
      </c>
      <c r="I7" s="32">
        <v>1</v>
      </c>
      <c r="J7" s="146" t="s">
        <v>337</v>
      </c>
    </row>
    <row r="8" spans="1:10" ht="138" x14ac:dyDescent="0.25">
      <c r="A8" s="199"/>
      <c r="B8" s="30" t="s">
        <v>11</v>
      </c>
      <c r="C8" s="203"/>
      <c r="D8" s="131" t="s">
        <v>253</v>
      </c>
      <c r="E8" s="132" t="s">
        <v>125</v>
      </c>
      <c r="F8" s="134" t="s">
        <v>254</v>
      </c>
      <c r="G8" s="120" t="s">
        <v>37</v>
      </c>
      <c r="H8" s="120" t="s">
        <v>37</v>
      </c>
      <c r="I8" s="32">
        <v>1</v>
      </c>
      <c r="J8" s="146" t="s">
        <v>338</v>
      </c>
    </row>
    <row r="9" spans="1:10" ht="155.25" x14ac:dyDescent="0.25">
      <c r="A9" s="199"/>
      <c r="B9" s="30" t="s">
        <v>23</v>
      </c>
      <c r="C9" s="203"/>
      <c r="D9" s="131" t="s">
        <v>65</v>
      </c>
      <c r="E9" s="132" t="s">
        <v>125</v>
      </c>
      <c r="F9" s="134" t="s">
        <v>255</v>
      </c>
      <c r="G9" s="120" t="s">
        <v>37</v>
      </c>
      <c r="H9" s="120" t="s">
        <v>37</v>
      </c>
      <c r="I9" s="32">
        <v>1</v>
      </c>
      <c r="J9" s="139" t="s">
        <v>339</v>
      </c>
    </row>
    <row r="10" spans="1:10" ht="234.75" x14ac:dyDescent="0.25">
      <c r="A10" s="198"/>
      <c r="B10" s="30" t="s">
        <v>71</v>
      </c>
      <c r="C10" s="204"/>
      <c r="D10" s="131" t="s">
        <v>256</v>
      </c>
      <c r="E10" s="132" t="s">
        <v>22</v>
      </c>
      <c r="F10" s="134">
        <v>44308</v>
      </c>
      <c r="G10" s="120" t="s">
        <v>37</v>
      </c>
      <c r="H10" s="120" t="s">
        <v>37</v>
      </c>
      <c r="I10" s="32">
        <v>1</v>
      </c>
      <c r="J10" s="139" t="s">
        <v>351</v>
      </c>
    </row>
    <row r="11" spans="1:10" ht="202.5" x14ac:dyDescent="0.25">
      <c r="A11" s="197" t="s">
        <v>81</v>
      </c>
      <c r="B11" s="30" t="s">
        <v>10</v>
      </c>
      <c r="C11" s="135" t="s">
        <v>126</v>
      </c>
      <c r="D11" s="81" t="s">
        <v>127</v>
      </c>
      <c r="E11" s="81" t="s">
        <v>257</v>
      </c>
      <c r="F11" s="134">
        <v>44294</v>
      </c>
      <c r="G11" s="120" t="s">
        <v>37</v>
      </c>
      <c r="H11" s="120" t="s">
        <v>37</v>
      </c>
      <c r="I11" s="32">
        <v>1</v>
      </c>
      <c r="J11" s="139" t="s">
        <v>340</v>
      </c>
    </row>
    <row r="12" spans="1:10" ht="86.25" x14ac:dyDescent="0.25">
      <c r="A12" s="199"/>
      <c r="B12" s="200" t="s">
        <v>9</v>
      </c>
      <c r="C12" s="205" t="s">
        <v>258</v>
      </c>
      <c r="D12" s="81" t="s">
        <v>128</v>
      </c>
      <c r="E12" s="81" t="s">
        <v>129</v>
      </c>
      <c r="F12" s="134" t="s">
        <v>255</v>
      </c>
      <c r="G12" s="120" t="s">
        <v>37</v>
      </c>
      <c r="H12" s="120" t="s">
        <v>37</v>
      </c>
      <c r="I12" s="32">
        <v>1</v>
      </c>
      <c r="J12" s="139" t="s">
        <v>341</v>
      </c>
    </row>
    <row r="13" spans="1:10" ht="123" customHeight="1" x14ac:dyDescent="0.25">
      <c r="A13" s="198"/>
      <c r="B13" s="201"/>
      <c r="C13" s="206"/>
      <c r="D13" s="81" t="s">
        <v>259</v>
      </c>
      <c r="E13" s="81" t="s">
        <v>260</v>
      </c>
      <c r="F13" s="38" t="s">
        <v>261</v>
      </c>
      <c r="G13" s="120"/>
      <c r="H13" s="75"/>
      <c r="I13" s="118"/>
      <c r="J13" s="92"/>
    </row>
    <row r="14" spans="1:10" ht="103.5" customHeight="1" x14ac:dyDescent="0.25">
      <c r="A14" s="196" t="s">
        <v>82</v>
      </c>
      <c r="B14" s="30" t="s">
        <v>7</v>
      </c>
      <c r="C14" s="135" t="s">
        <v>262</v>
      </c>
      <c r="D14" s="81" t="s">
        <v>74</v>
      </c>
      <c r="E14" s="81" t="s">
        <v>130</v>
      </c>
      <c r="F14" s="38" t="s">
        <v>263</v>
      </c>
      <c r="G14" s="120"/>
      <c r="H14" s="120"/>
      <c r="I14" s="118"/>
      <c r="J14" s="112"/>
    </row>
    <row r="15" spans="1:10" ht="69" customHeight="1" x14ac:dyDescent="0.25">
      <c r="A15" s="195"/>
      <c r="B15" s="30" t="s">
        <v>6</v>
      </c>
      <c r="C15" s="135" t="s">
        <v>264</v>
      </c>
      <c r="D15" s="81" t="s">
        <v>265</v>
      </c>
      <c r="E15" s="81" t="s">
        <v>73</v>
      </c>
      <c r="F15" s="38" t="s">
        <v>263</v>
      </c>
      <c r="G15" s="120"/>
      <c r="H15" s="120"/>
      <c r="I15" s="118"/>
      <c r="J15" s="112"/>
    </row>
    <row r="16" spans="1:10" ht="172.5" x14ac:dyDescent="0.25">
      <c r="A16" s="195" t="s">
        <v>83</v>
      </c>
      <c r="B16" s="34" t="s">
        <v>4</v>
      </c>
      <c r="C16" s="135" t="s">
        <v>173</v>
      </c>
      <c r="D16" s="81" t="s">
        <v>131</v>
      </c>
      <c r="E16" s="81" t="s">
        <v>266</v>
      </c>
      <c r="F16" s="134" t="s">
        <v>267</v>
      </c>
      <c r="G16" s="120" t="s">
        <v>37</v>
      </c>
      <c r="H16" s="120" t="s">
        <v>37</v>
      </c>
      <c r="I16" s="32">
        <v>1</v>
      </c>
      <c r="J16" s="139" t="s">
        <v>343</v>
      </c>
    </row>
    <row r="17" spans="1:10" ht="174.75" customHeight="1" x14ac:dyDescent="0.25">
      <c r="A17" s="195"/>
      <c r="B17" s="34" t="s">
        <v>3</v>
      </c>
      <c r="C17" s="135" t="s">
        <v>268</v>
      </c>
      <c r="D17" s="81" t="s">
        <v>132</v>
      </c>
      <c r="E17" s="81" t="s">
        <v>0</v>
      </c>
      <c r="F17" s="134" t="s">
        <v>219</v>
      </c>
      <c r="G17" s="120" t="s">
        <v>37</v>
      </c>
      <c r="H17" s="120" t="s">
        <v>37</v>
      </c>
      <c r="I17" s="32">
        <v>1</v>
      </c>
      <c r="J17" s="139" t="s">
        <v>342</v>
      </c>
    </row>
    <row r="18" spans="1:10" x14ac:dyDescent="0.25">
      <c r="A18" s="105" t="s">
        <v>36</v>
      </c>
      <c r="B18" s="105"/>
      <c r="C18" s="105"/>
      <c r="D18" s="105"/>
      <c r="E18" s="105"/>
      <c r="F18" s="105"/>
      <c r="G18" s="133">
        <f>COUNTIF(G6:G17,D30)</f>
        <v>9</v>
      </c>
      <c r="H18" s="133">
        <f>COUNTIF(H6:H17,D30)</f>
        <v>9</v>
      </c>
      <c r="I18" s="141">
        <f>AVERAGE(I6:I17)</f>
        <v>1</v>
      </c>
      <c r="J18" s="113"/>
    </row>
    <row r="30" spans="1:10" x14ac:dyDescent="0.25">
      <c r="D30" s="16" t="s">
        <v>37</v>
      </c>
    </row>
  </sheetData>
  <mergeCells count="15">
    <mergeCell ref="A16:A17"/>
    <mergeCell ref="J4:J5"/>
    <mergeCell ref="G4:H4"/>
    <mergeCell ref="I4:I5"/>
    <mergeCell ref="A14:A15"/>
    <mergeCell ref="A4:F4"/>
    <mergeCell ref="B5:C5"/>
    <mergeCell ref="A1:J1"/>
    <mergeCell ref="A2:J2"/>
    <mergeCell ref="A6:A10"/>
    <mergeCell ref="A11:A13"/>
    <mergeCell ref="B12:B13"/>
    <mergeCell ref="A3:J3"/>
    <mergeCell ref="C6:C10"/>
    <mergeCell ref="C12:C13"/>
  </mergeCells>
  <pageMargins left="0.70866141732283472" right="0.70866141732283472" top="0.74803149606299213" bottom="0.74803149606299213" header="0.31496062992125984" footer="0.31496062992125984"/>
  <pageSetup scale="39" orientation="landscape" r:id="rId1"/>
  <rowBreaks count="1" manualBreakCount="1">
    <brk id="10" max="9"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33"/>
  <sheetViews>
    <sheetView topLeftCell="A7" zoomScale="80" zoomScaleNormal="80" zoomScaleSheetLayoutView="100" workbookViewId="0">
      <selection activeCell="J16" sqref="J16"/>
    </sheetView>
  </sheetViews>
  <sheetFormatPr baseColWidth="10" defaultColWidth="11.42578125" defaultRowHeight="17.25" x14ac:dyDescent="0.25"/>
  <cols>
    <col min="1" max="1" width="25.85546875" style="16" customWidth="1"/>
    <col min="2" max="2" width="7.140625" style="16" customWidth="1"/>
    <col min="3" max="3" width="36.85546875" style="16" customWidth="1"/>
    <col min="4" max="4" width="37.85546875" style="16" customWidth="1"/>
    <col min="5" max="5" width="32.5703125" style="16" customWidth="1"/>
    <col min="6" max="6" width="26" style="16" customWidth="1"/>
    <col min="7" max="7" width="18.42578125" style="25" customWidth="1"/>
    <col min="8" max="8" width="18" style="16" customWidth="1"/>
    <col min="9" max="9" width="16.7109375" style="16" customWidth="1"/>
    <col min="10" max="10" width="13.5703125" style="16" customWidth="1"/>
    <col min="11" max="11" width="88.42578125" style="25" customWidth="1"/>
    <col min="12" max="12" width="17.85546875" style="16" customWidth="1"/>
    <col min="13" max="16384" width="11.42578125" style="16"/>
  </cols>
  <sheetData>
    <row r="1" spans="1:16" ht="27.75" customHeight="1" x14ac:dyDescent="0.25">
      <c r="A1" s="171" t="s">
        <v>178</v>
      </c>
      <c r="B1" s="172"/>
      <c r="C1" s="172"/>
      <c r="D1" s="172"/>
      <c r="E1" s="172"/>
      <c r="F1" s="172"/>
      <c r="G1" s="172"/>
      <c r="H1" s="172"/>
      <c r="I1" s="172"/>
      <c r="J1" s="172"/>
      <c r="K1" s="173"/>
    </row>
    <row r="2" spans="1:16" ht="25.5" customHeight="1" x14ac:dyDescent="0.2">
      <c r="A2" s="180" t="s">
        <v>179</v>
      </c>
      <c r="B2" s="180"/>
      <c r="C2" s="180"/>
      <c r="D2" s="180"/>
      <c r="E2" s="180"/>
      <c r="F2" s="180"/>
      <c r="G2" s="180"/>
      <c r="H2" s="180"/>
      <c r="I2" s="180"/>
      <c r="J2" s="180"/>
      <c r="K2" s="215"/>
    </row>
    <row r="3" spans="1:16" ht="56.25" customHeight="1" x14ac:dyDescent="0.25">
      <c r="A3" s="216" t="s">
        <v>62</v>
      </c>
      <c r="B3" s="217"/>
      <c r="C3" s="217"/>
      <c r="D3" s="217"/>
      <c r="E3" s="217"/>
      <c r="F3" s="217"/>
      <c r="G3" s="217"/>
      <c r="H3" s="217"/>
      <c r="I3" s="217"/>
      <c r="J3" s="217"/>
      <c r="K3" s="218"/>
    </row>
    <row r="4" spans="1:16" ht="54.75" customHeight="1" x14ac:dyDescent="0.25">
      <c r="A4" s="213" t="s">
        <v>20</v>
      </c>
      <c r="B4" s="214"/>
      <c r="C4" s="214"/>
      <c r="D4" s="214"/>
      <c r="E4" s="214"/>
      <c r="F4" s="214"/>
      <c r="G4" s="115"/>
      <c r="H4" s="194" t="s">
        <v>180</v>
      </c>
      <c r="I4" s="194"/>
      <c r="J4" s="211" t="s">
        <v>49</v>
      </c>
      <c r="K4" s="211" t="s">
        <v>19</v>
      </c>
    </row>
    <row r="5" spans="1:16" ht="60" x14ac:dyDescent="0.25">
      <c r="A5" s="115" t="s">
        <v>18</v>
      </c>
      <c r="B5" s="213" t="s">
        <v>17</v>
      </c>
      <c r="C5" s="213"/>
      <c r="D5" s="111" t="s">
        <v>32</v>
      </c>
      <c r="E5" s="111" t="s">
        <v>33</v>
      </c>
      <c r="F5" s="111" t="s">
        <v>34</v>
      </c>
      <c r="G5" s="111" t="s">
        <v>35</v>
      </c>
      <c r="H5" s="111" t="s">
        <v>92</v>
      </c>
      <c r="I5" s="111" t="s">
        <v>13</v>
      </c>
      <c r="J5" s="212"/>
      <c r="K5" s="212"/>
      <c r="M5" s="16">
        <v>96</v>
      </c>
    </row>
    <row r="6" spans="1:16" ht="293.25" x14ac:dyDescent="0.25">
      <c r="A6" s="209" t="s">
        <v>84</v>
      </c>
      <c r="B6" s="36" t="s">
        <v>1</v>
      </c>
      <c r="C6" s="219" t="s">
        <v>133</v>
      </c>
      <c r="D6" s="81" t="s">
        <v>269</v>
      </c>
      <c r="E6" s="79" t="s">
        <v>135</v>
      </c>
      <c r="F6" s="79" t="s">
        <v>136</v>
      </c>
      <c r="G6" s="38" t="s">
        <v>234</v>
      </c>
      <c r="H6" s="120" t="s">
        <v>37</v>
      </c>
      <c r="I6" s="120" t="s">
        <v>37</v>
      </c>
      <c r="J6" s="32">
        <v>0.98</v>
      </c>
      <c r="K6" s="139" t="s">
        <v>344</v>
      </c>
      <c r="N6" s="16">
        <v>90</v>
      </c>
      <c r="O6" s="16">
        <v>100</v>
      </c>
    </row>
    <row r="7" spans="1:16" ht="103.5" x14ac:dyDescent="0.25">
      <c r="A7" s="210"/>
      <c r="B7" s="36" t="s">
        <v>12</v>
      </c>
      <c r="C7" s="220"/>
      <c r="D7" s="81" t="s">
        <v>270</v>
      </c>
      <c r="E7" s="79" t="s">
        <v>271</v>
      </c>
      <c r="F7" s="79" t="s">
        <v>272</v>
      </c>
      <c r="G7" s="29">
        <v>44377</v>
      </c>
      <c r="H7" s="120"/>
      <c r="I7" s="102"/>
      <c r="J7" s="118"/>
      <c r="K7" s="92"/>
      <c r="N7" s="16">
        <v>88</v>
      </c>
      <c r="P7" s="16">
        <f>N7*O6/N6</f>
        <v>97.777777777777771</v>
      </c>
    </row>
    <row r="8" spans="1:16" ht="120.75" x14ac:dyDescent="0.25">
      <c r="A8" s="209" t="s">
        <v>85</v>
      </c>
      <c r="B8" s="36" t="s">
        <v>10</v>
      </c>
      <c r="C8" s="79" t="s">
        <v>273</v>
      </c>
      <c r="D8" s="81" t="s">
        <v>274</v>
      </c>
      <c r="E8" s="136" t="s">
        <v>275</v>
      </c>
      <c r="F8" s="81" t="s">
        <v>140</v>
      </c>
      <c r="G8" s="29" t="s">
        <v>276</v>
      </c>
      <c r="H8" s="120"/>
      <c r="I8" s="102"/>
      <c r="J8" s="118"/>
      <c r="K8" s="92"/>
    </row>
    <row r="9" spans="1:16" s="23" customFormat="1" ht="86.25" x14ac:dyDescent="0.25">
      <c r="A9" s="210"/>
      <c r="B9" s="36" t="s">
        <v>9</v>
      </c>
      <c r="C9" s="35" t="s">
        <v>174</v>
      </c>
      <c r="D9" s="33" t="s">
        <v>138</v>
      </c>
      <c r="E9" s="160" t="s">
        <v>139</v>
      </c>
      <c r="F9" s="33" t="s">
        <v>140</v>
      </c>
      <c r="G9" s="162" t="s">
        <v>234</v>
      </c>
      <c r="H9" s="120" t="s">
        <v>37</v>
      </c>
      <c r="I9" s="120" t="s">
        <v>37</v>
      </c>
      <c r="J9" s="32">
        <v>0.81</v>
      </c>
      <c r="K9" s="139" t="s">
        <v>353</v>
      </c>
      <c r="L9" s="22"/>
      <c r="M9" s="23">
        <v>100</v>
      </c>
    </row>
    <row r="10" spans="1:16" ht="103.5" x14ac:dyDescent="0.25">
      <c r="A10" s="195" t="s">
        <v>86</v>
      </c>
      <c r="B10" s="36" t="s">
        <v>7</v>
      </c>
      <c r="C10" s="81" t="s">
        <v>141</v>
      </c>
      <c r="D10" s="81" t="s">
        <v>277</v>
      </c>
      <c r="E10" s="81" t="s">
        <v>277</v>
      </c>
      <c r="F10" s="81" t="s">
        <v>140</v>
      </c>
      <c r="G10" s="29">
        <v>44377</v>
      </c>
      <c r="H10" s="102"/>
      <c r="I10" s="102"/>
      <c r="J10" s="118"/>
      <c r="K10" s="114"/>
      <c r="L10" s="24"/>
      <c r="M10" s="16">
        <v>100</v>
      </c>
    </row>
    <row r="11" spans="1:16" ht="69" x14ac:dyDescent="0.25">
      <c r="A11" s="195"/>
      <c r="B11" s="36" t="s">
        <v>6</v>
      </c>
      <c r="C11" s="81" t="s">
        <v>66</v>
      </c>
      <c r="D11" s="81" t="s">
        <v>278</v>
      </c>
      <c r="E11" s="81" t="s">
        <v>279</v>
      </c>
      <c r="F11" s="81" t="s">
        <v>144</v>
      </c>
      <c r="G11" s="29">
        <v>44377</v>
      </c>
      <c r="H11" s="102"/>
      <c r="I11" s="102"/>
      <c r="J11" s="118"/>
      <c r="K11" s="92"/>
      <c r="M11" s="16">
        <v>100</v>
      </c>
    </row>
    <row r="12" spans="1:16" ht="86.25" x14ac:dyDescent="0.25">
      <c r="A12" s="195"/>
      <c r="B12" s="36" t="s">
        <v>5</v>
      </c>
      <c r="C12" s="81" t="s">
        <v>145</v>
      </c>
      <c r="D12" s="81" t="s">
        <v>280</v>
      </c>
      <c r="E12" s="81" t="s">
        <v>281</v>
      </c>
      <c r="F12" s="81" t="s">
        <v>140</v>
      </c>
      <c r="G12" s="29">
        <v>44377</v>
      </c>
      <c r="H12" s="102"/>
      <c r="I12" s="102"/>
      <c r="J12" s="118"/>
      <c r="K12" s="114"/>
      <c r="M12" s="16">
        <v>100</v>
      </c>
    </row>
    <row r="13" spans="1:16" ht="103.5" x14ac:dyDescent="0.25">
      <c r="A13" s="209" t="s">
        <v>87</v>
      </c>
      <c r="B13" s="36" t="s">
        <v>4</v>
      </c>
      <c r="C13" s="33" t="s">
        <v>282</v>
      </c>
      <c r="D13" s="81" t="s">
        <v>283</v>
      </c>
      <c r="E13" s="81" t="s">
        <v>284</v>
      </c>
      <c r="F13" s="81" t="s">
        <v>73</v>
      </c>
      <c r="G13" s="29">
        <v>44500</v>
      </c>
      <c r="H13" s="102"/>
      <c r="I13" s="102"/>
      <c r="J13" s="118"/>
      <c r="K13" s="114"/>
    </row>
    <row r="14" spans="1:16" ht="193.5" customHeight="1" x14ac:dyDescent="0.25">
      <c r="A14" s="210"/>
      <c r="B14" s="36" t="s">
        <v>3</v>
      </c>
      <c r="C14" s="35" t="s">
        <v>285</v>
      </c>
      <c r="D14" s="35" t="s">
        <v>286</v>
      </c>
      <c r="E14" s="35" t="s">
        <v>148</v>
      </c>
      <c r="F14" s="79" t="s">
        <v>149</v>
      </c>
      <c r="G14" s="134" t="s">
        <v>234</v>
      </c>
      <c r="H14" s="120" t="s">
        <v>37</v>
      </c>
      <c r="I14" s="120" t="s">
        <v>37</v>
      </c>
      <c r="J14" s="147">
        <v>0.5</v>
      </c>
      <c r="K14" s="139" t="s">
        <v>345</v>
      </c>
    </row>
    <row r="15" spans="1:16" ht="155.25" x14ac:dyDescent="0.25">
      <c r="A15" s="107" t="s">
        <v>150</v>
      </c>
      <c r="B15" s="36" t="s">
        <v>2</v>
      </c>
      <c r="C15" s="35" t="s">
        <v>287</v>
      </c>
      <c r="D15" s="35" t="s">
        <v>288</v>
      </c>
      <c r="E15" s="35" t="s">
        <v>288</v>
      </c>
      <c r="F15" s="33" t="s">
        <v>140</v>
      </c>
      <c r="G15" s="162" t="s">
        <v>234</v>
      </c>
      <c r="H15" s="120" t="s">
        <v>37</v>
      </c>
      <c r="I15" s="120" t="s">
        <v>37</v>
      </c>
      <c r="J15" s="147">
        <v>0.5</v>
      </c>
      <c r="K15" s="163" t="s">
        <v>354</v>
      </c>
    </row>
    <row r="16" spans="1:16" ht="86.25" x14ac:dyDescent="0.25">
      <c r="A16" s="107" t="s">
        <v>88</v>
      </c>
      <c r="B16" s="36">
        <v>6.1</v>
      </c>
      <c r="C16" s="80" t="s">
        <v>29</v>
      </c>
      <c r="D16" s="35" t="s">
        <v>154</v>
      </c>
      <c r="E16" s="79" t="s">
        <v>30</v>
      </c>
      <c r="F16" s="79" t="s">
        <v>68</v>
      </c>
      <c r="G16" s="134" t="s">
        <v>234</v>
      </c>
      <c r="H16" s="120" t="s">
        <v>37</v>
      </c>
      <c r="I16" s="120" t="s">
        <v>37</v>
      </c>
      <c r="J16" s="32">
        <v>1</v>
      </c>
      <c r="K16" s="121" t="s">
        <v>332</v>
      </c>
    </row>
    <row r="17" spans="1:12" ht="29.25" customHeight="1" x14ac:dyDescent="0.25">
      <c r="A17" s="105" t="s">
        <v>38</v>
      </c>
      <c r="B17" s="105"/>
      <c r="C17" s="105"/>
      <c r="D17" s="105"/>
      <c r="E17" s="105"/>
      <c r="F17" s="105"/>
      <c r="G17" s="105"/>
      <c r="H17" s="111">
        <f>COUNTIF(H6:H16,"X")</f>
        <v>5</v>
      </c>
      <c r="I17" s="111">
        <v>5</v>
      </c>
      <c r="J17" s="164">
        <v>0.76</v>
      </c>
      <c r="K17" s="109"/>
    </row>
    <row r="19" spans="1:12" x14ac:dyDescent="0.25">
      <c r="I19" s="16" t="s">
        <v>40</v>
      </c>
      <c r="J19" s="21"/>
    </row>
    <row r="21" spans="1:12" x14ac:dyDescent="0.25">
      <c r="D21" s="16" t="s">
        <v>40</v>
      </c>
    </row>
    <row r="22" spans="1:12" x14ac:dyDescent="0.25">
      <c r="H22" s="21"/>
      <c r="I22" s="21"/>
    </row>
    <row r="23" spans="1:12" x14ac:dyDescent="0.25">
      <c r="H23" s="21"/>
    </row>
    <row r="26" spans="1:12" x14ac:dyDescent="0.25">
      <c r="J26" s="16">
        <f>K26/L26</f>
        <v>76.2</v>
      </c>
      <c r="K26" s="25">
        <v>381</v>
      </c>
      <c r="L26" s="16">
        <v>5</v>
      </c>
    </row>
    <row r="28" spans="1:12" x14ac:dyDescent="0.25">
      <c r="F28" s="16" t="s">
        <v>40</v>
      </c>
    </row>
    <row r="33" spans="6:6" x14ac:dyDescent="0.25">
      <c r="F33" s="16" t="s">
        <v>40</v>
      </c>
    </row>
  </sheetData>
  <mergeCells count="13">
    <mergeCell ref="A13:A14"/>
    <mergeCell ref="A1:K1"/>
    <mergeCell ref="A10:A12"/>
    <mergeCell ref="K4:K5"/>
    <mergeCell ref="A4:F4"/>
    <mergeCell ref="B5:C5"/>
    <mergeCell ref="H4:I4"/>
    <mergeCell ref="J4:J5"/>
    <mergeCell ref="A2:K2"/>
    <mergeCell ref="A3:K3"/>
    <mergeCell ref="C6:C7"/>
    <mergeCell ref="A6:A7"/>
    <mergeCell ref="A8:A9"/>
  </mergeCells>
  <pageMargins left="0.70866141732283472" right="0.70866141732283472" top="0.74803149606299213" bottom="0.74803149606299213" header="0.31496062992125984" footer="0.31496062992125984"/>
  <pageSetup scale="39"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24"/>
  <sheetViews>
    <sheetView topLeftCell="C4" zoomScale="90" zoomScaleNormal="90" zoomScaleSheetLayoutView="100" workbookViewId="0">
      <selection activeCell="I17" sqref="I17"/>
    </sheetView>
  </sheetViews>
  <sheetFormatPr baseColWidth="10" defaultColWidth="11.42578125" defaultRowHeight="17.25" x14ac:dyDescent="0.25"/>
  <cols>
    <col min="1" max="1" width="25.85546875" style="16" customWidth="1"/>
    <col min="2" max="2" width="7.140625" style="16" customWidth="1"/>
    <col min="3" max="3" width="36.85546875" style="16" customWidth="1"/>
    <col min="4" max="4" width="37.85546875" style="16" customWidth="1"/>
    <col min="5" max="5" width="24.28515625" style="16" customWidth="1"/>
    <col min="6" max="6" width="26" style="16" customWidth="1"/>
    <col min="7" max="7" width="18.42578125" style="25" customWidth="1"/>
    <col min="8" max="8" width="18" style="16" customWidth="1"/>
    <col min="9" max="9" width="16.7109375" style="16" customWidth="1"/>
    <col min="10" max="10" width="13.7109375" style="16" customWidth="1"/>
    <col min="11" max="11" width="52" style="25" customWidth="1"/>
    <col min="12" max="12" width="28.85546875" style="16" customWidth="1"/>
    <col min="13" max="16384" width="11.42578125" style="16"/>
  </cols>
  <sheetData>
    <row r="1" spans="1:12" ht="42" customHeight="1" x14ac:dyDescent="0.25">
      <c r="A1" s="171" t="s">
        <v>178</v>
      </c>
      <c r="B1" s="172"/>
      <c r="C1" s="172"/>
      <c r="D1" s="172"/>
      <c r="E1" s="172"/>
      <c r="F1" s="172"/>
      <c r="G1" s="172"/>
      <c r="H1" s="172"/>
      <c r="I1" s="172"/>
      <c r="J1" s="172"/>
      <c r="K1" s="173"/>
    </row>
    <row r="2" spans="1:12" ht="20.25" customHeight="1" x14ac:dyDescent="0.2">
      <c r="A2" s="180" t="s">
        <v>179</v>
      </c>
      <c r="B2" s="180"/>
      <c r="C2" s="180"/>
      <c r="D2" s="180"/>
      <c r="E2" s="180"/>
      <c r="F2" s="180"/>
      <c r="G2" s="180"/>
      <c r="H2" s="180"/>
      <c r="I2" s="180"/>
      <c r="J2" s="180"/>
      <c r="K2" s="215"/>
    </row>
    <row r="3" spans="1:12" ht="44.25" customHeight="1" x14ac:dyDescent="0.25">
      <c r="A3" s="216" t="s">
        <v>62</v>
      </c>
      <c r="B3" s="217"/>
      <c r="C3" s="217"/>
      <c r="D3" s="217"/>
      <c r="E3" s="217"/>
      <c r="F3" s="217"/>
      <c r="G3" s="217"/>
      <c r="H3" s="217"/>
      <c r="I3" s="217"/>
      <c r="J3" s="217"/>
      <c r="K3" s="218"/>
    </row>
    <row r="4" spans="1:12" ht="33" customHeight="1" x14ac:dyDescent="0.25">
      <c r="A4" s="194" t="s">
        <v>94</v>
      </c>
      <c r="B4" s="194"/>
      <c r="C4" s="194"/>
      <c r="D4" s="194"/>
      <c r="E4" s="194"/>
      <c r="F4" s="194"/>
      <c r="G4" s="111"/>
      <c r="H4" s="194" t="s">
        <v>180</v>
      </c>
      <c r="I4" s="194"/>
      <c r="J4" s="194" t="s">
        <v>49</v>
      </c>
      <c r="K4" s="194" t="s">
        <v>19</v>
      </c>
    </row>
    <row r="5" spans="1:12" ht="60" x14ac:dyDescent="0.25">
      <c r="A5" s="111" t="s">
        <v>18</v>
      </c>
      <c r="B5" s="194" t="s">
        <v>17</v>
      </c>
      <c r="C5" s="194"/>
      <c r="D5" s="111" t="s">
        <v>32</v>
      </c>
      <c r="E5" s="111" t="s">
        <v>33</v>
      </c>
      <c r="F5" s="111" t="s">
        <v>34</v>
      </c>
      <c r="G5" s="111" t="s">
        <v>35</v>
      </c>
      <c r="H5" s="111" t="s">
        <v>92</v>
      </c>
      <c r="I5" s="111" t="s">
        <v>13</v>
      </c>
      <c r="J5" s="194"/>
      <c r="K5" s="194"/>
    </row>
    <row r="6" spans="1:12" ht="101.25" customHeight="1" x14ac:dyDescent="0.25">
      <c r="A6" s="195" t="s">
        <v>84</v>
      </c>
      <c r="B6" s="222" t="s">
        <v>1</v>
      </c>
      <c r="C6" s="221" t="s">
        <v>289</v>
      </c>
      <c r="D6" s="221" t="s">
        <v>290</v>
      </c>
      <c r="E6" s="138" t="s">
        <v>291</v>
      </c>
      <c r="F6" s="138" t="s">
        <v>22</v>
      </c>
      <c r="G6" s="138" t="s">
        <v>292</v>
      </c>
      <c r="H6" s="102"/>
      <c r="I6" s="102"/>
      <c r="J6" s="118"/>
      <c r="K6" s="92"/>
      <c r="L6" s="21"/>
    </row>
    <row r="7" spans="1:12" ht="58.5" customHeight="1" x14ac:dyDescent="0.25">
      <c r="A7" s="195"/>
      <c r="B7" s="222"/>
      <c r="C7" s="221"/>
      <c r="D7" s="221"/>
      <c r="E7" s="138" t="s">
        <v>293</v>
      </c>
      <c r="F7" s="138" t="s">
        <v>0</v>
      </c>
      <c r="G7" s="138" t="s">
        <v>292</v>
      </c>
      <c r="H7" s="102"/>
      <c r="I7" s="102"/>
      <c r="J7" s="118"/>
      <c r="K7" s="92"/>
      <c r="L7" s="21"/>
    </row>
    <row r="8" spans="1:12" ht="29.25" customHeight="1" x14ac:dyDescent="0.25">
      <c r="A8" s="105" t="s">
        <v>38</v>
      </c>
      <c r="B8" s="105"/>
      <c r="C8" s="105"/>
      <c r="D8" s="105"/>
      <c r="E8" s="105"/>
      <c r="F8" s="105"/>
      <c r="G8" s="105"/>
      <c r="H8" s="105"/>
      <c r="I8" s="105"/>
      <c r="J8" s="137"/>
      <c r="K8" s="116"/>
    </row>
    <row r="10" spans="1:12" x14ac:dyDescent="0.25">
      <c r="I10" s="16" t="s">
        <v>40</v>
      </c>
      <c r="J10" s="21"/>
    </row>
    <row r="12" spans="1:12" x14ac:dyDescent="0.25">
      <c r="D12" s="16" t="s">
        <v>40</v>
      </c>
    </row>
    <row r="13" spans="1:12" x14ac:dyDescent="0.25">
      <c r="H13" s="21"/>
      <c r="I13" s="21"/>
    </row>
    <row r="14" spans="1:12" x14ac:dyDescent="0.25">
      <c r="H14" s="21"/>
    </row>
    <row r="19" spans="1:15" x14ac:dyDescent="0.25">
      <c r="F19" s="16" t="s">
        <v>40</v>
      </c>
    </row>
    <row r="24" spans="1:15" s="25" customFormat="1" x14ac:dyDescent="0.25">
      <c r="A24" s="16"/>
      <c r="B24" s="16"/>
      <c r="C24" s="16"/>
      <c r="D24" s="16"/>
      <c r="E24" s="16"/>
      <c r="F24" s="16" t="s">
        <v>40</v>
      </c>
      <c r="H24" s="16"/>
      <c r="I24" s="16"/>
      <c r="J24" s="16"/>
      <c r="L24" s="16"/>
      <c r="M24" s="16"/>
      <c r="N24" s="16"/>
      <c r="O24" s="16"/>
    </row>
  </sheetData>
  <mergeCells count="12">
    <mergeCell ref="A1:K1"/>
    <mergeCell ref="A2:K2"/>
    <mergeCell ref="A6:A7"/>
    <mergeCell ref="C6:C7"/>
    <mergeCell ref="B6:B7"/>
    <mergeCell ref="D6:D7"/>
    <mergeCell ref="A3:K3"/>
    <mergeCell ref="A4:F4"/>
    <mergeCell ref="H4:I4"/>
    <mergeCell ref="J4:J5"/>
    <mergeCell ref="K4:K5"/>
    <mergeCell ref="B5:C5"/>
  </mergeCells>
  <pageMargins left="0.70866141732283472" right="0.70866141732283472" top="0.74803149606299213" bottom="0.74803149606299213" header="0.31496062992125984" footer="0.31496062992125984"/>
  <pageSetup scale="39" orientation="landscape" r:id="rId1"/>
  <colBreaks count="1" manualBreakCount="1">
    <brk id="11"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P11"/>
  <sheetViews>
    <sheetView zoomScale="120" zoomScaleNormal="120" workbookViewId="0">
      <selection activeCell="L9" sqref="L9"/>
    </sheetView>
  </sheetViews>
  <sheetFormatPr baseColWidth="10" defaultRowHeight="13.5" x14ac:dyDescent="0.3"/>
  <cols>
    <col min="1" max="1" width="2.42578125" style="148" customWidth="1"/>
    <col min="2" max="2" width="20" style="148" customWidth="1"/>
    <col min="3" max="3" width="11.85546875" style="148" customWidth="1"/>
    <col min="4" max="4" width="19.42578125" style="148" customWidth="1"/>
    <col min="5" max="5" width="16" style="148" customWidth="1"/>
    <col min="6" max="6" width="20.140625" style="148" customWidth="1"/>
    <col min="7" max="7" width="15.140625" style="148" customWidth="1"/>
    <col min="8" max="8" width="12.28515625" style="148" customWidth="1"/>
    <col min="9" max="9" width="10.28515625" style="148" customWidth="1"/>
    <col min="10" max="10" width="12.7109375" style="148" customWidth="1"/>
    <col min="11" max="11" width="18.5703125" style="148" bestFit="1" customWidth="1"/>
    <col min="12" max="12" width="13.42578125" style="148" bestFit="1" customWidth="1"/>
    <col min="13" max="13" width="20.140625" style="148" bestFit="1" customWidth="1"/>
    <col min="14" max="14" width="15" style="148" bestFit="1" customWidth="1"/>
    <col min="15" max="15" width="22.85546875" style="148" bestFit="1" customWidth="1"/>
    <col min="16" max="16" width="17.7109375" style="148" bestFit="1" customWidth="1"/>
    <col min="17" max="16384" width="11.42578125" style="148"/>
  </cols>
  <sheetData>
    <row r="1" spans="1:16" ht="44.25" customHeight="1" x14ac:dyDescent="0.3">
      <c r="A1" s="234" t="s">
        <v>294</v>
      </c>
      <c r="B1" s="234"/>
      <c r="C1" s="234"/>
      <c r="D1" s="234"/>
      <c r="E1" s="234"/>
      <c r="F1" s="234"/>
      <c r="G1" s="234"/>
      <c r="H1" s="234"/>
      <c r="I1" s="234"/>
      <c r="J1" s="234"/>
    </row>
    <row r="2" spans="1:16" x14ac:dyDescent="0.3">
      <c r="A2" s="228" t="s">
        <v>295</v>
      </c>
      <c r="B2" s="228"/>
      <c r="C2" s="229" t="s">
        <v>26</v>
      </c>
      <c r="D2" s="230"/>
      <c r="E2" s="230"/>
      <c r="F2" s="230"/>
      <c r="G2" s="231"/>
      <c r="H2" s="149" t="s">
        <v>296</v>
      </c>
      <c r="I2" s="235">
        <v>2018</v>
      </c>
      <c r="J2" s="235"/>
    </row>
    <row r="3" spans="1:16" x14ac:dyDescent="0.3">
      <c r="A3" s="228" t="s">
        <v>297</v>
      </c>
      <c r="B3" s="228"/>
      <c r="C3" s="229" t="s">
        <v>298</v>
      </c>
      <c r="D3" s="230"/>
      <c r="E3" s="230"/>
      <c r="F3" s="230"/>
      <c r="G3" s="231"/>
      <c r="H3" s="150" t="s">
        <v>299</v>
      </c>
      <c r="I3" s="236">
        <v>43190</v>
      </c>
      <c r="J3" s="235"/>
    </row>
    <row r="4" spans="1:16" x14ac:dyDescent="0.3">
      <c r="A4" s="228" t="s">
        <v>300</v>
      </c>
      <c r="B4" s="228"/>
      <c r="C4" s="229" t="s">
        <v>301</v>
      </c>
      <c r="D4" s="230"/>
      <c r="E4" s="230"/>
      <c r="F4" s="230"/>
      <c r="G4" s="231"/>
      <c r="H4" s="151"/>
      <c r="I4" s="232"/>
      <c r="J4" s="233"/>
    </row>
    <row r="5" spans="1:16" x14ac:dyDescent="0.3">
      <c r="A5" s="228" t="s">
        <v>302</v>
      </c>
      <c r="B5" s="228"/>
      <c r="C5" s="229" t="s">
        <v>303</v>
      </c>
      <c r="D5" s="230"/>
      <c r="E5" s="230"/>
      <c r="F5" s="230"/>
      <c r="G5" s="231"/>
      <c r="H5" s="151"/>
      <c r="I5" s="232"/>
      <c r="J5" s="233"/>
    </row>
    <row r="6" spans="1:16" x14ac:dyDescent="0.3">
      <c r="A6" s="226" t="s">
        <v>304</v>
      </c>
      <c r="B6" s="226"/>
      <c r="C6" s="226"/>
      <c r="D6" s="226"/>
      <c r="E6" s="226"/>
      <c r="F6" s="226"/>
      <c r="G6" s="226"/>
      <c r="H6" s="226"/>
      <c r="I6" s="226"/>
      <c r="J6" s="226"/>
    </row>
    <row r="7" spans="1:16" x14ac:dyDescent="0.3">
      <c r="A7" s="227" t="s">
        <v>305</v>
      </c>
      <c r="B7" s="227" t="s">
        <v>306</v>
      </c>
      <c r="C7" s="227" t="s">
        <v>307</v>
      </c>
      <c r="D7" s="227" t="s">
        <v>308</v>
      </c>
      <c r="E7" s="227" t="s">
        <v>309</v>
      </c>
      <c r="F7" s="227" t="s">
        <v>310</v>
      </c>
      <c r="G7" s="227" t="s">
        <v>311</v>
      </c>
      <c r="H7" s="227" t="s">
        <v>312</v>
      </c>
      <c r="I7" s="227" t="s">
        <v>313</v>
      </c>
      <c r="J7" s="227"/>
    </row>
    <row r="8" spans="1:16" ht="33.75" customHeight="1" x14ac:dyDescent="0.3">
      <c r="A8" s="227"/>
      <c r="B8" s="227"/>
      <c r="C8" s="227"/>
      <c r="D8" s="227"/>
      <c r="E8" s="227"/>
      <c r="F8" s="227"/>
      <c r="G8" s="227"/>
      <c r="H8" s="227"/>
      <c r="I8" s="152" t="s">
        <v>314</v>
      </c>
      <c r="J8" s="152" t="s">
        <v>315</v>
      </c>
      <c r="K8" s="153" t="s">
        <v>316</v>
      </c>
      <c r="L8" s="153" t="s">
        <v>317</v>
      </c>
      <c r="M8" s="153" t="s">
        <v>318</v>
      </c>
      <c r="N8" s="153" t="s">
        <v>319</v>
      </c>
      <c r="O8" s="153" t="s">
        <v>320</v>
      </c>
      <c r="P8" s="153" t="s">
        <v>321</v>
      </c>
    </row>
    <row r="9" spans="1:16" ht="152.25" customHeight="1" x14ac:dyDescent="0.3">
      <c r="A9" s="154">
        <v>1</v>
      </c>
      <c r="B9" s="155" t="s">
        <v>322</v>
      </c>
      <c r="C9" s="155" t="s">
        <v>323</v>
      </c>
      <c r="D9" s="155" t="s">
        <v>324</v>
      </c>
      <c r="E9" s="155" t="s">
        <v>325</v>
      </c>
      <c r="F9" s="155" t="s">
        <v>326</v>
      </c>
      <c r="G9" s="156" t="s">
        <v>327</v>
      </c>
      <c r="H9" s="156" t="s">
        <v>328</v>
      </c>
      <c r="I9" s="157">
        <v>44228</v>
      </c>
      <c r="J9" s="157">
        <v>44560</v>
      </c>
      <c r="K9" s="158"/>
      <c r="L9" s="159"/>
      <c r="M9" s="158"/>
      <c r="N9" s="159"/>
      <c r="O9" s="158"/>
      <c r="P9" s="159"/>
    </row>
    <row r="10" spans="1:16" ht="27" customHeight="1" x14ac:dyDescent="0.3">
      <c r="A10" s="223" t="s">
        <v>329</v>
      </c>
      <c r="B10" s="224"/>
      <c r="C10" s="224"/>
      <c r="D10" s="224"/>
      <c r="E10" s="224"/>
      <c r="F10" s="224"/>
      <c r="G10" s="224"/>
      <c r="H10" s="224"/>
      <c r="I10" s="224"/>
      <c r="J10" s="225"/>
      <c r="K10" s="158"/>
      <c r="L10" s="159"/>
      <c r="M10" s="158"/>
      <c r="N10" s="159"/>
      <c r="O10" s="158"/>
      <c r="P10" s="159"/>
    </row>
    <row r="11" spans="1:16" ht="38.25" customHeight="1" x14ac:dyDescent="0.3"/>
  </sheetData>
  <mergeCells count="24">
    <mergeCell ref="A1:J1"/>
    <mergeCell ref="A2:B2"/>
    <mergeCell ref="C2:G2"/>
    <mergeCell ref="I2:J2"/>
    <mergeCell ref="A3:B3"/>
    <mergeCell ref="C3:G3"/>
    <mergeCell ref="I3:J3"/>
    <mergeCell ref="A4:B4"/>
    <mergeCell ref="C4:G4"/>
    <mergeCell ref="I4:J4"/>
    <mergeCell ref="A5:B5"/>
    <mergeCell ref="C5:G5"/>
    <mergeCell ref="I5:J5"/>
    <mergeCell ref="A10:J10"/>
    <mergeCell ref="A6:J6"/>
    <mergeCell ref="A7:A8"/>
    <mergeCell ref="B7:B8"/>
    <mergeCell ref="C7:C8"/>
    <mergeCell ref="D7:D8"/>
    <mergeCell ref="E7:E8"/>
    <mergeCell ref="F7:F8"/>
    <mergeCell ref="G7:G8"/>
    <mergeCell ref="H7:H8"/>
    <mergeCell ref="I7:J7"/>
  </mergeCells>
  <pageMargins left="0.7" right="0.7" top="0.75" bottom="0.75" header="0.3" footer="0.3"/>
  <pageSetup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47"/>
  <sheetViews>
    <sheetView showGridLines="0" zoomScale="80" zoomScaleNormal="80" workbookViewId="0">
      <selection activeCell="E10" sqref="E10"/>
    </sheetView>
  </sheetViews>
  <sheetFormatPr baseColWidth="10" defaultColWidth="11.42578125" defaultRowHeight="16.5" x14ac:dyDescent="0.3"/>
  <cols>
    <col min="1" max="1" width="34.42578125" style="2" customWidth="1"/>
    <col min="2" max="2" width="15.42578125" style="2" customWidth="1"/>
    <col min="3" max="3" width="16.140625" style="2" customWidth="1"/>
    <col min="4" max="4" width="20.42578125" style="2" customWidth="1"/>
    <col min="5" max="6" width="11.42578125" style="2"/>
    <col min="7" max="7" width="33.42578125" style="2" bestFit="1" customWidth="1"/>
    <col min="8" max="8" width="14.28515625" style="2" customWidth="1"/>
    <col min="9" max="9" width="12.140625" style="2" customWidth="1"/>
    <col min="10" max="10" width="12.7109375" style="2" customWidth="1"/>
    <col min="11" max="11" width="14.28515625" style="2" customWidth="1"/>
    <col min="12" max="16384" width="11.42578125" style="2"/>
  </cols>
  <sheetData>
    <row r="1" spans="1:5" ht="73.5" customHeight="1" x14ac:dyDescent="0.3">
      <c r="A1" s="7" t="s">
        <v>51</v>
      </c>
      <c r="B1" s="7" t="s">
        <v>171</v>
      </c>
      <c r="E1" s="73"/>
    </row>
    <row r="2" spans="1:5" ht="49.5" x14ac:dyDescent="0.3">
      <c r="A2" s="8" t="s">
        <v>21</v>
      </c>
      <c r="B2" s="32">
        <f>+'Gestion del Riesgo'!I12</f>
        <v>1</v>
      </c>
      <c r="E2" s="73"/>
    </row>
    <row r="3" spans="1:5" ht="33" x14ac:dyDescent="0.3">
      <c r="A3" s="1" t="s">
        <v>54</v>
      </c>
      <c r="B3" s="32">
        <v>1</v>
      </c>
      <c r="E3" s="74"/>
    </row>
    <row r="4" spans="1:5" ht="33" x14ac:dyDescent="0.3">
      <c r="A4" s="8" t="s">
        <v>56</v>
      </c>
      <c r="B4" s="32">
        <v>1</v>
      </c>
      <c r="D4" s="2" t="s">
        <v>40</v>
      </c>
      <c r="E4" s="73"/>
    </row>
    <row r="5" spans="1:5" ht="33" x14ac:dyDescent="0.3">
      <c r="A5" s="8" t="s">
        <v>57</v>
      </c>
      <c r="B5" s="32">
        <v>1</v>
      </c>
      <c r="E5" s="74"/>
    </row>
    <row r="6" spans="1:5" ht="37.5" customHeight="1" x14ac:dyDescent="0.3">
      <c r="A6" s="1" t="s">
        <v>20</v>
      </c>
      <c r="B6" s="78">
        <f>+Transparencia!J17</f>
        <v>0.76</v>
      </c>
    </row>
    <row r="7" spans="1:5" ht="30.75" customHeight="1" x14ac:dyDescent="0.3">
      <c r="A7" s="1" t="s">
        <v>93</v>
      </c>
      <c r="B7" s="41">
        <v>0</v>
      </c>
    </row>
    <row r="33" spans="7:12" ht="27" customHeight="1" x14ac:dyDescent="0.3"/>
    <row r="34" spans="7:12" ht="30" customHeight="1" x14ac:dyDescent="0.3"/>
    <row r="38" spans="7:12" ht="16.5" customHeight="1" x14ac:dyDescent="0.3">
      <c r="G38" s="237" t="s">
        <v>172</v>
      </c>
      <c r="H38" s="238"/>
      <c r="I38" s="238"/>
      <c r="J38" s="238"/>
      <c r="K38" s="238"/>
      <c r="L38" s="239"/>
    </row>
    <row r="39" spans="7:12" x14ac:dyDescent="0.3">
      <c r="G39" s="28" t="s">
        <v>50</v>
      </c>
      <c r="H39" s="240" t="s">
        <v>168</v>
      </c>
      <c r="I39" s="241"/>
      <c r="J39" s="241"/>
      <c r="K39" s="241"/>
      <c r="L39" s="242"/>
    </row>
    <row r="40" spans="7:12" ht="89.25" x14ac:dyDescent="0.3">
      <c r="G40" s="7" t="s">
        <v>51</v>
      </c>
      <c r="H40" s="7" t="s">
        <v>169</v>
      </c>
      <c r="I40" s="7" t="s">
        <v>13</v>
      </c>
      <c r="J40" s="7" t="s">
        <v>77</v>
      </c>
      <c r="K40" s="7" t="s">
        <v>48</v>
      </c>
      <c r="L40" s="7" t="s">
        <v>170</v>
      </c>
    </row>
    <row r="41" spans="7:12" ht="49.5" x14ac:dyDescent="0.3">
      <c r="G41" s="8" t="s">
        <v>21</v>
      </c>
      <c r="H41" s="39">
        <v>6</v>
      </c>
      <c r="I41" s="39">
        <v>5</v>
      </c>
      <c r="J41" s="39"/>
      <c r="K41" s="39">
        <v>1</v>
      </c>
      <c r="L41" s="32">
        <v>0.92</v>
      </c>
    </row>
    <row r="42" spans="7:12" ht="33" x14ac:dyDescent="0.3">
      <c r="G42" s="1" t="s">
        <v>54</v>
      </c>
      <c r="H42" s="40">
        <v>6</v>
      </c>
      <c r="I42" s="40">
        <f>+'Racionalización trámites'!N47</f>
        <v>0</v>
      </c>
      <c r="J42" s="40">
        <v>2</v>
      </c>
      <c r="K42" s="39"/>
      <c r="L42" s="77">
        <v>0.67</v>
      </c>
    </row>
    <row r="43" spans="7:12" ht="33" x14ac:dyDescent="0.3">
      <c r="G43" s="76" t="s">
        <v>56</v>
      </c>
      <c r="H43" s="39">
        <v>12</v>
      </c>
      <c r="I43" s="39">
        <f>+'Atención al ciudadano'!N50</f>
        <v>0</v>
      </c>
      <c r="J43" s="39">
        <v>3</v>
      </c>
      <c r="K43" s="39">
        <v>2</v>
      </c>
      <c r="L43" s="78">
        <v>0.69</v>
      </c>
    </row>
    <row r="44" spans="7:12" ht="33" x14ac:dyDescent="0.3">
      <c r="G44" s="8" t="s">
        <v>57</v>
      </c>
      <c r="H44" s="40">
        <v>13</v>
      </c>
      <c r="I44" s="40">
        <v>13</v>
      </c>
      <c r="J44" s="40"/>
      <c r="K44" s="39" t="s">
        <v>40</v>
      </c>
      <c r="L44" s="32">
        <v>1</v>
      </c>
    </row>
    <row r="45" spans="7:12" ht="49.5" x14ac:dyDescent="0.3">
      <c r="G45" s="1" t="s">
        <v>20</v>
      </c>
      <c r="H45" s="39">
        <f>+Transparencia!N49</f>
        <v>0</v>
      </c>
      <c r="I45" s="39">
        <f>+Transparencia!O49</f>
        <v>0</v>
      </c>
      <c r="J45" s="40"/>
      <c r="K45" s="39"/>
      <c r="L45" s="42">
        <v>0.98</v>
      </c>
    </row>
    <row r="46" spans="7:12" ht="33" x14ac:dyDescent="0.3">
      <c r="G46" s="1" t="s">
        <v>93</v>
      </c>
      <c r="H46" s="39">
        <v>1</v>
      </c>
      <c r="I46" s="39">
        <v>1</v>
      </c>
      <c r="J46" s="40"/>
      <c r="K46" s="39"/>
      <c r="L46" s="77">
        <v>0.75</v>
      </c>
    </row>
    <row r="47" spans="7:12" ht="18" x14ac:dyDescent="0.3">
      <c r="G47" s="43" t="s">
        <v>76</v>
      </c>
      <c r="H47" s="44">
        <f>SUM(H41:H46)</f>
        <v>38</v>
      </c>
      <c r="I47" s="44">
        <f>SUM(I41:I46)</f>
        <v>19</v>
      </c>
      <c r="J47" s="45">
        <f>SUM(J41:J45)</f>
        <v>5</v>
      </c>
      <c r="K47" s="45">
        <f>SUM(K41:K45)</f>
        <v>3</v>
      </c>
      <c r="L47" s="46">
        <f>AVERAGE(L41:L46)</f>
        <v>0.83499999999999996</v>
      </c>
    </row>
  </sheetData>
  <mergeCells count="2">
    <mergeCell ref="G38:L38"/>
    <mergeCell ref="H39:L39"/>
  </mergeCells>
  <pageMargins left="0.7" right="0.7" top="0.75" bottom="0.75" header="0.3" footer="0.3"/>
  <pageSetup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Consolidado de Cumplimiento</vt:lpstr>
      <vt:lpstr>Gestion del Riesgo</vt:lpstr>
      <vt:lpstr>Racionalización trámites</vt:lpstr>
      <vt:lpstr>Atención al ciudadano</vt:lpstr>
      <vt:lpstr>Rendición de cuentas</vt:lpstr>
      <vt:lpstr>Transparencia</vt:lpstr>
      <vt:lpstr>Otras iniciativas</vt:lpstr>
      <vt:lpstr>TRÁMITE 2021</vt:lpstr>
      <vt:lpstr>1</vt:lpstr>
      <vt:lpstr>2</vt:lpstr>
      <vt:lpstr>'2'!Área_de_impresión</vt:lpstr>
      <vt:lpstr>'Atención al ciudadano'!Área_de_impresión</vt:lpstr>
      <vt:lpstr>'Otras iniciativas'!Área_de_impresión</vt:lpstr>
      <vt:lpstr>'Racionalización trámites'!Área_de_impresión</vt:lpstr>
      <vt:lpstr>'Rendición de cuentas'!Área_de_impresión</vt:lpstr>
      <vt:lpstr>Transparencia!Área_de_impresión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metrosaluddosi</dc:creator>
  <cp:lastModifiedBy>JOHN ALEJANDRO OSORIO HENAO</cp:lastModifiedBy>
  <cp:lastPrinted>2021-05-10T18:35:40Z</cp:lastPrinted>
  <dcterms:created xsi:type="dcterms:W3CDTF">2016-10-03T20:11:09Z</dcterms:created>
  <dcterms:modified xsi:type="dcterms:W3CDTF">2021-05-13T20:06:38Z</dcterms:modified>
</cp:coreProperties>
</file>